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Administration\Compte-rendu\Conseil coopératif\2025\"/>
    </mc:Choice>
  </mc:AlternateContent>
  <bookViews>
    <workbookView xWindow="0" yWindow="0" windowWidth="23040" windowHeight="7464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E9" i="1"/>
  <c r="D10" i="1"/>
  <c r="E10" i="1"/>
  <c r="D11" i="1"/>
  <c r="E11" i="1"/>
  <c r="D7" i="1"/>
  <c r="E7" i="1" s="1"/>
  <c r="D5" i="1"/>
  <c r="E5" i="1" s="1"/>
  <c r="E4" i="1"/>
  <c r="D4" i="1"/>
  <c r="E3" i="1"/>
  <c r="D3" i="1"/>
  <c r="B31" i="1"/>
  <c r="B25" i="1"/>
  <c r="B33" i="1" s="1"/>
  <c r="B16" i="1"/>
  <c r="B17" i="1" s="1"/>
  <c r="B18" i="1" s="1"/>
  <c r="B19" i="1" s="1"/>
  <c r="C11" i="1"/>
  <c r="B11" i="1"/>
</calcChain>
</file>

<file path=xl/sharedStrings.xml><?xml version="1.0" encoding="utf-8"?>
<sst xmlns="http://schemas.openxmlformats.org/spreadsheetml/2006/main" count="38" uniqueCount="32">
  <si>
    <t xml:space="preserve">total du bilan </t>
  </si>
  <si>
    <t>chiffre d’affaires</t>
  </si>
  <si>
    <t>résultat net comptable</t>
  </si>
  <si>
    <t>Charges</t>
  </si>
  <si>
    <t>Dotation au ammortissement</t>
  </si>
  <si>
    <t>Charges hors ammortissement</t>
  </si>
  <si>
    <t>Capital Social</t>
  </si>
  <si>
    <t xml:space="preserve">Location du bureau </t>
  </si>
  <si>
    <t>Frais d'actes et de contentieu</t>
  </si>
  <si>
    <t>Maintenance centrales</t>
  </si>
  <si>
    <t>Assurance</t>
  </si>
  <si>
    <t>Coophub</t>
  </si>
  <si>
    <t>Formation</t>
  </si>
  <si>
    <t>Ecart</t>
  </si>
  <si>
    <t>indemnité km</t>
  </si>
  <si>
    <t>honoraire</t>
  </si>
  <si>
    <t>Quote part subvention</t>
  </si>
  <si>
    <t>Resultat à répartir</t>
  </si>
  <si>
    <t>Mise en réserve</t>
  </si>
  <si>
    <t>Rénumération possible</t>
  </si>
  <si>
    <t>distribuable</t>
  </si>
  <si>
    <t>Capacité d'autofinancement</t>
  </si>
  <si>
    <t>Ammortissement immobilisation</t>
  </si>
  <si>
    <t>CA</t>
  </si>
  <si>
    <t>Nef 1</t>
  </si>
  <si>
    <t>Nef 2</t>
  </si>
  <si>
    <t>Disponible</t>
  </si>
  <si>
    <t>Total capital à rembourser</t>
  </si>
  <si>
    <t>%</t>
  </si>
  <si>
    <t>principales 
augmentation des charges</t>
  </si>
  <si>
    <t>Répartition des bénéfices</t>
  </si>
  <si>
    <t xml:space="preserve">Capital emprunt à rembourser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</si>
</sst>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44" fontId="0" fillId="0" borderId="1" xfId="1" applyFont="1" applyBorder="1"/>
    <xf numFmtId="44" fontId="0" fillId="0" borderId="1" xfId="1" applyFont="1" applyBorder="1" applyAlignment="1">
      <alignment horizontal="right"/>
    </xf>
    <xf numFmtId="164" fontId="0" fillId="0" borderId="1" xfId="0" applyNumberFormat="1" applyBorder="1"/>
    <xf numFmtId="164" fontId="0" fillId="0" borderId="1" xfId="0" applyNumberFormat="1" applyBorder="1" applyAlignment="1">
      <alignment wrapText="1"/>
    </xf>
    <xf numFmtId="44" fontId="0" fillId="0" borderId="1" xfId="0" applyNumberFormat="1" applyBorder="1"/>
    <xf numFmtId="10" fontId="0" fillId="0" borderId="1" xfId="2" applyNumberFormat="1" applyFont="1" applyBorder="1"/>
    <xf numFmtId="0" fontId="0" fillId="0" borderId="1" xfId="0" applyFill="1" applyBorder="1"/>
    <xf numFmtId="10" fontId="0" fillId="0" borderId="1" xfId="0" applyNumberFormat="1" applyFill="1" applyBorder="1"/>
    <xf numFmtId="44" fontId="0" fillId="0" borderId="1" xfId="0" applyNumberFormat="1" applyFill="1" applyBorder="1"/>
    <xf numFmtId="44" fontId="0" fillId="0" borderId="1" xfId="0" applyNumberFormat="1" applyBorder="1" applyAlignment="1">
      <alignment horizontal="right"/>
    </xf>
    <xf numFmtId="9" fontId="0" fillId="0" borderId="1" xfId="2" applyFont="1" applyBorder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44" fontId="0" fillId="0" borderId="5" xfId="0" applyNumberFormat="1" applyBorder="1"/>
    <xf numFmtId="0" fontId="0" fillId="0" borderId="3" xfId="0" applyFill="1" applyBorder="1"/>
    <xf numFmtId="44" fontId="0" fillId="0" borderId="3" xfId="1" applyFont="1" applyBorder="1"/>
    <xf numFmtId="44" fontId="0" fillId="0" borderId="3" xfId="0" applyNumberFormat="1" applyFill="1" applyBorder="1"/>
    <xf numFmtId="0" fontId="0" fillId="0" borderId="6" xfId="0" applyBorder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tabSelected="1" topLeftCell="A7" workbookViewId="0">
      <selection activeCell="A28" sqref="A28"/>
    </sheetView>
  </sheetViews>
  <sheetFormatPr baseColWidth="10" defaultRowHeight="14.4" x14ac:dyDescent="0.3"/>
  <cols>
    <col min="1" max="1" width="34" customWidth="1"/>
    <col min="2" max="2" width="14.5546875" customWidth="1"/>
    <col min="3" max="3" width="16.6640625" customWidth="1"/>
    <col min="4" max="4" width="14.77734375" customWidth="1"/>
    <col min="5" max="5" width="11.77734375" bestFit="1" customWidth="1"/>
    <col min="6" max="6" width="12.33203125" customWidth="1"/>
  </cols>
  <sheetData>
    <row r="2" spans="1:6" x14ac:dyDescent="0.3">
      <c r="B2" s="4">
        <v>2024</v>
      </c>
      <c r="C2" s="4">
        <v>2023</v>
      </c>
      <c r="D2" s="4" t="s">
        <v>13</v>
      </c>
      <c r="E2" s="4" t="s">
        <v>28</v>
      </c>
    </row>
    <row r="3" spans="1:6" x14ac:dyDescent="0.3">
      <c r="A3" s="4" t="s">
        <v>0</v>
      </c>
      <c r="B3" s="6">
        <v>508959.59</v>
      </c>
      <c r="C3" s="6">
        <v>479072.11</v>
      </c>
      <c r="D3" s="7">
        <f>B3-C3</f>
        <v>29887.48000000004</v>
      </c>
      <c r="E3" s="16">
        <f>D3/C3</f>
        <v>6.2386182322323125E-2</v>
      </c>
    </row>
    <row r="4" spans="1:6" x14ac:dyDescent="0.3">
      <c r="A4" s="4" t="s">
        <v>1</v>
      </c>
      <c r="B4" s="6">
        <v>54737.97</v>
      </c>
      <c r="C4" s="6">
        <v>45597.8</v>
      </c>
      <c r="D4" s="15">
        <f>B4-C4</f>
        <v>9140.1699999999983</v>
      </c>
      <c r="E4" s="16">
        <f>D4/C4</f>
        <v>0.20045199549101048</v>
      </c>
    </row>
    <row r="5" spans="1:6" x14ac:dyDescent="0.3">
      <c r="A5" s="4" t="s">
        <v>2</v>
      </c>
      <c r="B5" s="8">
        <v>15013.78</v>
      </c>
      <c r="C5" s="6">
        <v>15076.71</v>
      </c>
      <c r="D5" s="15">
        <f>B5-C5</f>
        <v>-62.929999999998472</v>
      </c>
      <c r="E5" s="11">
        <f>D5/C5</f>
        <v>-4.173987560946551E-3</v>
      </c>
    </row>
    <row r="6" spans="1:6" x14ac:dyDescent="0.3">
      <c r="A6" s="4"/>
      <c r="B6" s="8"/>
      <c r="C6" s="6"/>
      <c r="D6" s="15"/>
      <c r="E6" s="11"/>
    </row>
    <row r="7" spans="1:6" x14ac:dyDescent="0.3">
      <c r="A7" s="4" t="s">
        <v>6</v>
      </c>
      <c r="B7" s="9">
        <v>176950</v>
      </c>
      <c r="C7" s="6">
        <v>168750</v>
      </c>
      <c r="D7" s="15">
        <f t="shared" ref="D6:D8" si="0">B7-C7</f>
        <v>8200</v>
      </c>
      <c r="E7" s="11">
        <f t="shared" ref="E6:E8" si="1">D7/C7</f>
        <v>4.859259259259259E-2</v>
      </c>
    </row>
    <row r="8" spans="1:6" x14ac:dyDescent="0.3">
      <c r="A8" s="4"/>
      <c r="B8" s="4"/>
      <c r="C8" s="6"/>
      <c r="D8" s="15"/>
      <c r="E8" s="11"/>
    </row>
    <row r="9" spans="1:6" x14ac:dyDescent="0.3">
      <c r="A9" s="4" t="s">
        <v>3</v>
      </c>
      <c r="B9" s="6">
        <v>48258</v>
      </c>
      <c r="C9" s="6">
        <v>37318</v>
      </c>
      <c r="D9" s="15">
        <f t="shared" ref="D9:D11" si="2">B9-C9</f>
        <v>10940</v>
      </c>
      <c r="E9" s="11">
        <f t="shared" ref="E9:E11" si="3">D9/C9</f>
        <v>0.2931561176911946</v>
      </c>
    </row>
    <row r="10" spans="1:6" x14ac:dyDescent="0.3">
      <c r="A10" s="4" t="s">
        <v>4</v>
      </c>
      <c r="B10" s="6">
        <v>25647</v>
      </c>
      <c r="C10" s="6">
        <v>21146</v>
      </c>
      <c r="D10" s="15">
        <f t="shared" si="2"/>
        <v>4501</v>
      </c>
      <c r="E10" s="11">
        <f t="shared" si="3"/>
        <v>0.2128534947507803</v>
      </c>
    </row>
    <row r="11" spans="1:6" x14ac:dyDescent="0.3">
      <c r="A11" s="4" t="s">
        <v>5</v>
      </c>
      <c r="B11" s="10">
        <f>B9-B10</f>
        <v>22611</v>
      </c>
      <c r="C11" s="10">
        <f>C9-C10</f>
        <v>16172</v>
      </c>
      <c r="D11" s="15">
        <f t="shared" si="2"/>
        <v>6439</v>
      </c>
      <c r="E11" s="11">
        <f t="shared" si="3"/>
        <v>0.39815730892901313</v>
      </c>
    </row>
    <row r="13" spans="1:6" ht="25.8" customHeight="1" x14ac:dyDescent="0.3">
      <c r="A13" s="18" t="s">
        <v>30</v>
      </c>
      <c r="B13" s="18"/>
      <c r="C13" s="18"/>
      <c r="E13" s="17" t="s">
        <v>29</v>
      </c>
      <c r="F13" s="3"/>
    </row>
    <row r="14" spans="1:6" x14ac:dyDescent="0.3">
      <c r="A14" s="4" t="s">
        <v>2</v>
      </c>
      <c r="B14" s="8">
        <v>15013.78</v>
      </c>
      <c r="C14" s="4"/>
      <c r="E14" s="4"/>
      <c r="F14" s="4" t="s">
        <v>13</v>
      </c>
    </row>
    <row r="15" spans="1:6" x14ac:dyDescent="0.3">
      <c r="A15" s="12" t="s">
        <v>16</v>
      </c>
      <c r="B15" s="6">
        <v>-5729</v>
      </c>
      <c r="C15" s="4" t="s">
        <v>18</v>
      </c>
      <c r="E15" s="4" t="s">
        <v>7</v>
      </c>
      <c r="F15" s="4">
        <v>975</v>
      </c>
    </row>
    <row r="16" spans="1:6" x14ac:dyDescent="0.3">
      <c r="A16" s="12" t="s">
        <v>17</v>
      </c>
      <c r="B16" s="6">
        <f>B14+B15</f>
        <v>9284.7800000000007</v>
      </c>
      <c r="C16" s="4"/>
      <c r="E16" s="4" t="s">
        <v>8</v>
      </c>
      <c r="F16" s="4">
        <v>269</v>
      </c>
    </row>
    <row r="17" spans="1:6" x14ac:dyDescent="0.3">
      <c r="A17" s="13">
        <v>0.57499999999999996</v>
      </c>
      <c r="B17" s="10">
        <f>B16*57.5%</f>
        <v>5338.7484999999997</v>
      </c>
      <c r="C17" s="4" t="s">
        <v>18</v>
      </c>
      <c r="E17" s="4" t="s">
        <v>9</v>
      </c>
      <c r="F17" s="5">
        <v>1784</v>
      </c>
    </row>
    <row r="18" spans="1:6" x14ac:dyDescent="0.3">
      <c r="A18" s="13">
        <v>0.42499999999999999</v>
      </c>
      <c r="B18" s="10">
        <f>B16-B17</f>
        <v>3946.031500000001</v>
      </c>
      <c r="C18" s="4" t="s">
        <v>20</v>
      </c>
      <c r="E18" s="4" t="s">
        <v>10</v>
      </c>
      <c r="F18" s="4">
        <v>662</v>
      </c>
    </row>
    <row r="19" spans="1:6" x14ac:dyDescent="0.3">
      <c r="A19" s="12" t="s">
        <v>19</v>
      </c>
      <c r="B19" s="11">
        <f>B18/B7</f>
        <v>2.2300262786097771E-2</v>
      </c>
      <c r="C19" s="4"/>
      <c r="E19" s="4" t="s">
        <v>11</v>
      </c>
      <c r="F19" s="4">
        <v>146</v>
      </c>
    </row>
    <row r="20" spans="1:6" x14ac:dyDescent="0.3">
      <c r="E20" s="4" t="s">
        <v>12</v>
      </c>
      <c r="F20" s="4">
        <v>250</v>
      </c>
    </row>
    <row r="21" spans="1:6" x14ac:dyDescent="0.3">
      <c r="A21" s="2" t="s">
        <v>21</v>
      </c>
      <c r="B21" s="2"/>
      <c r="E21" s="4" t="s">
        <v>14</v>
      </c>
      <c r="F21" s="4">
        <v>230</v>
      </c>
    </row>
    <row r="22" spans="1:6" x14ac:dyDescent="0.3">
      <c r="A22" s="4" t="s">
        <v>2</v>
      </c>
      <c r="B22" s="6">
        <v>15013.78</v>
      </c>
      <c r="E22" s="4" t="s">
        <v>15</v>
      </c>
      <c r="F22" s="4">
        <v>186</v>
      </c>
    </row>
    <row r="23" spans="1:6" x14ac:dyDescent="0.3">
      <c r="A23" s="12" t="s">
        <v>16</v>
      </c>
      <c r="B23" s="6">
        <v>-5729</v>
      </c>
    </row>
    <row r="24" spans="1:6" ht="15" thickBot="1" x14ac:dyDescent="0.35">
      <c r="A24" s="22" t="s">
        <v>22</v>
      </c>
      <c r="B24" s="23">
        <v>25647</v>
      </c>
    </row>
    <row r="25" spans="1:6" ht="15" thickBot="1" x14ac:dyDescent="0.35">
      <c r="A25" s="20" t="s">
        <v>21</v>
      </c>
      <c r="B25" s="21">
        <f>SUM(B22:B24)</f>
        <v>34931.78</v>
      </c>
    </row>
    <row r="26" spans="1:6" x14ac:dyDescent="0.3">
      <c r="B26" s="1"/>
    </row>
    <row r="27" spans="1:6" x14ac:dyDescent="0.3">
      <c r="A27" s="2" t="s">
        <v>31</v>
      </c>
      <c r="B27" s="2"/>
    </row>
    <row r="28" spans="1:6" x14ac:dyDescent="0.3">
      <c r="A28" s="4" t="s">
        <v>23</v>
      </c>
      <c r="B28" s="14">
        <v>8807.25</v>
      </c>
    </row>
    <row r="29" spans="1:6" x14ac:dyDescent="0.3">
      <c r="A29" s="4" t="s">
        <v>24</v>
      </c>
      <c r="B29" s="14">
        <v>7566.7</v>
      </c>
    </row>
    <row r="30" spans="1:6" ht="15" thickBot="1" x14ac:dyDescent="0.35">
      <c r="A30" s="19" t="s">
        <v>25</v>
      </c>
      <c r="B30" s="24">
        <v>3869.17</v>
      </c>
    </row>
    <row r="31" spans="1:6" ht="15" thickBot="1" x14ac:dyDescent="0.35">
      <c r="A31" s="20" t="s">
        <v>27</v>
      </c>
      <c r="B31" s="21">
        <f>SUM(B28:B30)</f>
        <v>20243.120000000003</v>
      </c>
    </row>
    <row r="32" spans="1:6" ht="15" thickBot="1" x14ac:dyDescent="0.35">
      <c r="A32" s="25"/>
      <c r="B32" s="25"/>
    </row>
    <row r="33" spans="1:2" ht="15" thickBot="1" x14ac:dyDescent="0.35">
      <c r="A33" s="20" t="s">
        <v>26</v>
      </c>
      <c r="B33" s="21">
        <f>B25-B31</f>
        <v>14688.659999999996</v>
      </c>
    </row>
  </sheetData>
  <mergeCells count="4">
    <mergeCell ref="E13:F13"/>
    <mergeCell ref="A27:B27"/>
    <mergeCell ref="A21:B21"/>
    <mergeCell ref="A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2025-02-14T12:12:23Z</dcterms:created>
  <dcterms:modified xsi:type="dcterms:W3CDTF">2025-02-14T17:36:15Z</dcterms:modified>
</cp:coreProperties>
</file>