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20\Cloture\"/>
    </mc:Choice>
  </mc:AlternateContent>
  <bookViews>
    <workbookView xWindow="0" yWindow="0" windowWidth="12072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42" i="1" l="1"/>
  <c r="B11" i="1"/>
  <c r="C7" i="1" l="1"/>
  <c r="C9" i="1" s="1"/>
  <c r="B7" i="1"/>
  <c r="D7" i="1" l="1"/>
  <c r="B8" i="1"/>
  <c r="B9" i="1" s="1"/>
  <c r="D9" i="1" s="1"/>
  <c r="B12" i="1" l="1"/>
  <c r="C37" i="1" s="1"/>
  <c r="B13" i="1" l="1"/>
  <c r="B14" i="1" s="1"/>
  <c r="C42" i="1"/>
  <c r="D43" i="1" s="1"/>
  <c r="D38" i="1"/>
</calcChain>
</file>

<file path=xl/sharedStrings.xml><?xml version="1.0" encoding="utf-8"?>
<sst xmlns="http://schemas.openxmlformats.org/spreadsheetml/2006/main" count="40" uniqueCount="39">
  <si>
    <t>Résultat prévisionel 2020</t>
  </si>
  <si>
    <t xml:space="preserve">Dotation au amort </t>
  </si>
  <si>
    <t>Charges résiduelles</t>
  </si>
  <si>
    <t>Charges</t>
  </si>
  <si>
    <t>Produit</t>
  </si>
  <si>
    <t>Quote part sub</t>
  </si>
  <si>
    <t>Mise en réserve 57,5%</t>
  </si>
  <si>
    <t>Distribuable</t>
  </si>
  <si>
    <t>Rémunération</t>
  </si>
  <si>
    <t>Mise en réserve sub</t>
  </si>
  <si>
    <t>Impots 15%</t>
  </si>
  <si>
    <t>Resultat net</t>
  </si>
  <si>
    <t>amortissement</t>
  </si>
  <si>
    <t>quote part sub</t>
  </si>
  <si>
    <t>Résultat d'exploitation</t>
  </si>
  <si>
    <t>Prod au 19/12</t>
  </si>
  <si>
    <t>Résultat d'exp</t>
  </si>
  <si>
    <t>Révision Coop (604000)</t>
  </si>
  <si>
    <t>Fourniture-petit matériel (606300)</t>
  </si>
  <si>
    <t>Turpe-(606101)</t>
  </si>
  <si>
    <t>Logiciel Compta - Sage 50 C -(613000)</t>
  </si>
  <si>
    <t>Loyers (613200)</t>
  </si>
  <si>
    <t>Nettoyage -maintenace PV (615600)</t>
  </si>
  <si>
    <t>Assurance RC - Structure (616100)</t>
  </si>
  <si>
    <t>Expert comptable-(622601)</t>
  </si>
  <si>
    <t>Urscoop-ECLR (628100)</t>
  </si>
  <si>
    <t>Frais déplacement(625100)</t>
  </si>
  <si>
    <t>Frais AG(625701)</t>
  </si>
  <si>
    <t>Télétransmission-(626001)</t>
  </si>
  <si>
    <t>Frais bancaires(627000)</t>
  </si>
  <si>
    <t>CFE (635120)</t>
  </si>
  <si>
    <t>Interêt d'emprunt (661100)</t>
  </si>
  <si>
    <t>Interêt net CCA (66150)</t>
  </si>
  <si>
    <t>Fonct (6……..)</t>
  </si>
  <si>
    <t>Communication (623….)</t>
  </si>
  <si>
    <t>Impot (69500)</t>
  </si>
  <si>
    <t>Total</t>
  </si>
  <si>
    <t>A affecter</t>
  </si>
  <si>
    <t>Prévision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</si>
</sst>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Fill="1" applyBorder="1"/>
    <xf numFmtId="164" fontId="0" fillId="0" borderId="0" xfId="0" applyNumberFormat="1"/>
    <xf numFmtId="43" fontId="0" fillId="0" borderId="0" xfId="1" applyNumberFormat="1" applyFont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43" fontId="0" fillId="0" borderId="1" xfId="1" applyNumberFormat="1" applyFont="1" applyBorder="1"/>
    <xf numFmtId="43" fontId="0" fillId="2" borderId="1" xfId="1" applyNumberFormat="1" applyFont="1" applyFill="1" applyBorder="1"/>
    <xf numFmtId="43" fontId="0" fillId="3" borderId="1" xfId="1" applyNumberFormat="1" applyFont="1" applyFill="1" applyBorder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3" borderId="1" xfId="1" applyFont="1" applyFill="1" applyBorder="1"/>
    <xf numFmtId="44" fontId="0" fillId="0" borderId="1" xfId="1" applyFont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2" borderId="1" xfId="1" applyFont="1" applyFill="1" applyBorder="1"/>
    <xf numFmtId="44" fontId="0" fillId="0" borderId="0" xfId="1" applyFont="1" applyFill="1" applyBorder="1" applyAlignment="1">
      <alignment horizontal="right"/>
    </xf>
    <xf numFmtId="0" fontId="0" fillId="0" borderId="3" xfId="0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F23" sqref="F23"/>
    </sheetView>
  </sheetViews>
  <sheetFormatPr baseColWidth="10" defaultRowHeight="14.4" x14ac:dyDescent="0.3"/>
  <cols>
    <col min="1" max="1" width="30.33203125" customWidth="1"/>
    <col min="2" max="2" width="22.21875" style="15" customWidth="1"/>
    <col min="3" max="3" width="13" style="15" bestFit="1" customWidth="1"/>
    <col min="5" max="5" width="31.33203125" customWidth="1"/>
  </cols>
  <sheetData>
    <row r="1" spans="1:4" x14ac:dyDescent="0.3">
      <c r="A1" s="6"/>
      <c r="B1" s="13" t="s">
        <v>3</v>
      </c>
      <c r="C1" s="13" t="s">
        <v>4</v>
      </c>
      <c r="D1" s="6"/>
    </row>
    <row r="2" spans="1:4" x14ac:dyDescent="0.3">
      <c r="A2" s="1" t="s">
        <v>0</v>
      </c>
      <c r="B2" s="14">
        <v>11145</v>
      </c>
      <c r="C2" s="14">
        <v>12764</v>
      </c>
      <c r="D2" s="8"/>
    </row>
    <row r="3" spans="1:4" x14ac:dyDescent="0.3">
      <c r="A3" s="1" t="s">
        <v>15</v>
      </c>
      <c r="B3" s="14"/>
      <c r="C3" s="14">
        <v>24246</v>
      </c>
      <c r="D3" s="8"/>
    </row>
    <row r="4" spans="1:4" x14ac:dyDescent="0.3">
      <c r="A4" s="1" t="s">
        <v>1</v>
      </c>
      <c r="B4" s="14">
        <v>16566</v>
      </c>
      <c r="C4" s="14"/>
      <c r="D4" s="8"/>
    </row>
    <row r="5" spans="1:4" x14ac:dyDescent="0.3">
      <c r="A5" s="1" t="s">
        <v>5</v>
      </c>
      <c r="B5" s="14"/>
      <c r="C5" s="14">
        <v>3222</v>
      </c>
      <c r="D5" s="8"/>
    </row>
    <row r="6" spans="1:4" x14ac:dyDescent="0.3">
      <c r="A6" s="1" t="s">
        <v>2</v>
      </c>
      <c r="B6" s="14">
        <v>60</v>
      </c>
      <c r="C6" s="14"/>
      <c r="D6" s="8"/>
    </row>
    <row r="7" spans="1:4" x14ac:dyDescent="0.3">
      <c r="A7" s="1" t="s">
        <v>16</v>
      </c>
      <c r="B7" s="14">
        <f>SUM(B2:B6)</f>
        <v>27771</v>
      </c>
      <c r="C7" s="14">
        <f>SUM(C2:C6)</f>
        <v>40232</v>
      </c>
      <c r="D7" s="8">
        <f>C7-B7</f>
        <v>12461</v>
      </c>
    </row>
    <row r="8" spans="1:4" x14ac:dyDescent="0.3">
      <c r="A8" s="1" t="s">
        <v>10</v>
      </c>
      <c r="B8" s="14">
        <f>D7*15%</f>
        <v>1869.1499999999999</v>
      </c>
      <c r="C8" s="14"/>
      <c r="D8" s="4"/>
    </row>
    <row r="9" spans="1:4" x14ac:dyDescent="0.3">
      <c r="A9" s="7" t="s">
        <v>11</v>
      </c>
      <c r="B9" s="14">
        <f>SUM(B7:B8)</f>
        <v>29640.15</v>
      </c>
      <c r="C9" s="14">
        <f>SUM(C7:C8)</f>
        <v>40232</v>
      </c>
      <c r="D9" s="10">
        <f>C9-B9</f>
        <v>10591.849999999999</v>
      </c>
    </row>
    <row r="10" spans="1:4" x14ac:dyDescent="0.3">
      <c r="A10" s="2"/>
      <c r="D10" s="3"/>
    </row>
    <row r="11" spans="1:4" x14ac:dyDescent="0.3">
      <c r="A11" s="1" t="s">
        <v>9</v>
      </c>
      <c r="B11" s="14">
        <f>C5</f>
        <v>3222</v>
      </c>
    </row>
    <row r="12" spans="1:4" x14ac:dyDescent="0.3">
      <c r="A12" s="1" t="s">
        <v>6</v>
      </c>
      <c r="B12" s="14">
        <f>(D9-B11)*57.5%</f>
        <v>4237.6637499999988</v>
      </c>
    </row>
    <row r="13" spans="1:4" x14ac:dyDescent="0.3">
      <c r="A13" s="1" t="s">
        <v>7</v>
      </c>
      <c r="B13" s="14">
        <f>D9-B12-B11</f>
        <v>3132.1862499999997</v>
      </c>
    </row>
    <row r="14" spans="1:4" x14ac:dyDescent="0.3">
      <c r="A14" s="1" t="s">
        <v>8</v>
      </c>
      <c r="B14" s="14">
        <f>B13/138500</f>
        <v>2.2615063176895305E-2</v>
      </c>
    </row>
    <row r="16" spans="1:4" x14ac:dyDescent="0.3">
      <c r="A16" s="19" t="s">
        <v>38</v>
      </c>
      <c r="B16" s="19"/>
    </row>
    <row r="17" spans="1:5" x14ac:dyDescent="0.3">
      <c r="A17" s="11" t="s">
        <v>17</v>
      </c>
      <c r="B17" s="12">
        <v>900</v>
      </c>
      <c r="D17" s="4"/>
      <c r="E17" s="18"/>
    </row>
    <row r="18" spans="1:5" x14ac:dyDescent="0.3">
      <c r="A18" s="11" t="s">
        <v>18</v>
      </c>
      <c r="B18" s="12">
        <v>504</v>
      </c>
      <c r="D18" s="4"/>
      <c r="E18" s="18"/>
    </row>
    <row r="19" spans="1:5" x14ac:dyDescent="0.3">
      <c r="A19" s="11" t="s">
        <v>19</v>
      </c>
      <c r="B19" s="12">
        <v>455</v>
      </c>
      <c r="D19" s="4"/>
      <c r="E19" s="18"/>
    </row>
    <row r="20" spans="1:5" x14ac:dyDescent="0.3">
      <c r="A20" s="11" t="s">
        <v>20</v>
      </c>
      <c r="B20" s="12">
        <v>39</v>
      </c>
      <c r="D20" s="4"/>
      <c r="E20" s="18"/>
    </row>
    <row r="21" spans="1:5" x14ac:dyDescent="0.3">
      <c r="A21" s="11" t="s">
        <v>21</v>
      </c>
      <c r="B21" s="12">
        <v>600</v>
      </c>
      <c r="D21" s="4"/>
      <c r="E21" s="18"/>
    </row>
    <row r="22" spans="1:5" x14ac:dyDescent="0.3">
      <c r="A22" s="11" t="s">
        <v>22</v>
      </c>
      <c r="B22" s="12">
        <v>2550</v>
      </c>
      <c r="D22" s="4"/>
      <c r="E22" s="18"/>
    </row>
    <row r="23" spans="1:5" x14ac:dyDescent="0.3">
      <c r="A23" s="11" t="s">
        <v>23</v>
      </c>
      <c r="B23" s="12">
        <v>1165.51</v>
      </c>
      <c r="D23" s="4"/>
      <c r="E23" s="18"/>
    </row>
    <row r="24" spans="1:5" x14ac:dyDescent="0.3">
      <c r="A24" s="11" t="s">
        <v>24</v>
      </c>
      <c r="B24" s="12">
        <v>2184</v>
      </c>
      <c r="D24" s="4"/>
      <c r="E24" s="18"/>
    </row>
    <row r="25" spans="1:5" x14ac:dyDescent="0.3">
      <c r="A25" s="11" t="s">
        <v>34</v>
      </c>
      <c r="B25" s="12">
        <v>240</v>
      </c>
      <c r="D25" s="4"/>
      <c r="E25" s="18"/>
    </row>
    <row r="26" spans="1:5" x14ac:dyDescent="0.3">
      <c r="A26" s="11" t="s">
        <v>25</v>
      </c>
      <c r="B26" s="12">
        <v>416</v>
      </c>
      <c r="D26" s="4"/>
      <c r="E26" s="18"/>
    </row>
    <row r="27" spans="1:5" x14ac:dyDescent="0.3">
      <c r="A27" s="11" t="s">
        <v>26</v>
      </c>
      <c r="B27" s="12">
        <v>500</v>
      </c>
      <c r="D27" s="4"/>
      <c r="E27" s="18"/>
    </row>
    <row r="28" spans="1:5" x14ac:dyDescent="0.3">
      <c r="A28" s="11" t="s">
        <v>27</v>
      </c>
      <c r="B28" s="12">
        <v>600</v>
      </c>
      <c r="D28" s="4"/>
      <c r="E28" s="18"/>
    </row>
    <row r="29" spans="1:5" x14ac:dyDescent="0.3">
      <c r="A29" s="11" t="s">
        <v>28</v>
      </c>
      <c r="B29" s="12">
        <v>274.2000000000001</v>
      </c>
      <c r="D29" s="4"/>
      <c r="E29" s="18"/>
    </row>
    <row r="30" spans="1:5" x14ac:dyDescent="0.3">
      <c r="A30" s="11" t="s">
        <v>33</v>
      </c>
      <c r="B30" s="12">
        <v>756</v>
      </c>
      <c r="E30" s="18"/>
    </row>
    <row r="31" spans="1:5" x14ac:dyDescent="0.3">
      <c r="A31" s="11" t="s">
        <v>29</v>
      </c>
      <c r="B31" s="12">
        <v>540</v>
      </c>
      <c r="E31" s="18"/>
    </row>
    <row r="32" spans="1:5" x14ac:dyDescent="0.3">
      <c r="A32" s="11" t="s">
        <v>30</v>
      </c>
      <c r="B32" s="12">
        <v>198</v>
      </c>
      <c r="D32" s="4"/>
      <c r="E32" s="18"/>
    </row>
    <row r="33" spans="1:5" x14ac:dyDescent="0.3">
      <c r="A33" s="11" t="s">
        <v>31</v>
      </c>
      <c r="B33" s="12">
        <v>2359.0299999999997</v>
      </c>
      <c r="D33" s="4"/>
      <c r="E33" s="18"/>
    </row>
    <row r="34" spans="1:5" x14ac:dyDescent="0.3">
      <c r="A34" s="11" t="s">
        <v>32</v>
      </c>
      <c r="B34" s="12">
        <v>0</v>
      </c>
      <c r="D34" s="4"/>
      <c r="E34" s="18"/>
    </row>
    <row r="35" spans="1:5" x14ac:dyDescent="0.3">
      <c r="A35" s="11" t="s">
        <v>35</v>
      </c>
      <c r="B35" s="12">
        <v>1119</v>
      </c>
      <c r="D35" s="4"/>
      <c r="E35" s="18"/>
    </row>
    <row r="36" spans="1:5" x14ac:dyDescent="0.3">
      <c r="A36" s="11" t="s">
        <v>4</v>
      </c>
      <c r="B36" s="14"/>
      <c r="C36" s="16">
        <v>43300</v>
      </c>
      <c r="D36" s="4"/>
    </row>
    <row r="37" spans="1:5" x14ac:dyDescent="0.3">
      <c r="A37" s="5" t="s">
        <v>14</v>
      </c>
      <c r="B37" s="17">
        <f>SUM(B17:B36)</f>
        <v>15399.740000000002</v>
      </c>
      <c r="C37" s="17">
        <f>SUM(C17:C36)</f>
        <v>43300</v>
      </c>
    </row>
    <row r="38" spans="1:5" x14ac:dyDescent="0.3">
      <c r="C38" s="15" t="s">
        <v>36</v>
      </c>
      <c r="D38" s="9">
        <f>-B37+C37</f>
        <v>27900.26</v>
      </c>
    </row>
    <row r="39" spans="1:5" x14ac:dyDescent="0.3">
      <c r="D39" s="4"/>
    </row>
    <row r="40" spans="1:5" x14ac:dyDescent="0.3">
      <c r="A40" s="1" t="s">
        <v>12</v>
      </c>
      <c r="B40" s="12">
        <v>19410</v>
      </c>
      <c r="C40" s="14"/>
      <c r="D40" s="4"/>
    </row>
    <row r="41" spans="1:5" x14ac:dyDescent="0.3">
      <c r="A41" s="1" t="s">
        <v>13</v>
      </c>
      <c r="B41" s="14"/>
      <c r="C41" s="16">
        <v>3222</v>
      </c>
      <c r="D41" s="4"/>
    </row>
    <row r="42" spans="1:5" x14ac:dyDescent="0.3">
      <c r="A42" s="5"/>
      <c r="B42" s="17">
        <f>SUM(B37:B41)</f>
        <v>34809.740000000005</v>
      </c>
      <c r="C42" s="17">
        <f>SUM(C37:C41)</f>
        <v>46522</v>
      </c>
    </row>
    <row r="43" spans="1:5" x14ac:dyDescent="0.3">
      <c r="C43" s="15" t="s">
        <v>37</v>
      </c>
      <c r="D43" s="9">
        <f>C42-B42</f>
        <v>11712.259999999995</v>
      </c>
    </row>
  </sheetData>
  <mergeCells count="1">
    <mergeCell ref="A16:B1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2020-12-17T12:58:32Z</dcterms:created>
  <dcterms:modified xsi:type="dcterms:W3CDTF">2020-12-21T18:03:26Z</dcterms:modified>
</cp:coreProperties>
</file>