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16380" windowHeight="8190" tabRatio="500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8" i="1" l="1"/>
  <c r="T11" i="1"/>
  <c r="T14" i="1"/>
  <c r="T17" i="1"/>
  <c r="T20" i="1"/>
  <c r="T23" i="1"/>
  <c r="T5" i="1"/>
  <c r="T26" i="1" s="1"/>
  <c r="P23" i="1" l="1"/>
  <c r="O23" i="1"/>
  <c r="N23" i="1"/>
  <c r="S23" i="1" s="1"/>
  <c r="R20" i="1"/>
  <c r="Q20" i="1"/>
  <c r="P20" i="1"/>
  <c r="O20" i="1"/>
  <c r="N20" i="1"/>
  <c r="R17" i="1"/>
  <c r="Q17" i="1"/>
  <c r="P17" i="1"/>
  <c r="O17" i="1"/>
  <c r="N17" i="1"/>
  <c r="N14" i="1"/>
  <c r="S14" i="1" s="1"/>
  <c r="O11" i="1"/>
  <c r="N11" i="1"/>
  <c r="S11" i="1" s="1"/>
  <c r="R8" i="1"/>
  <c r="Q8" i="1"/>
  <c r="P8" i="1"/>
  <c r="O8" i="1"/>
  <c r="R5" i="1"/>
  <c r="Q5" i="1"/>
  <c r="P5" i="1"/>
  <c r="O5" i="1"/>
  <c r="N5" i="1"/>
  <c r="S20" i="1" l="1"/>
  <c r="S17" i="1"/>
  <c r="S8" i="1"/>
  <c r="S5" i="1"/>
  <c r="S26" i="1"/>
</calcChain>
</file>

<file path=xl/sharedStrings.xml><?xml version="1.0" encoding="utf-8"?>
<sst xmlns="http://schemas.openxmlformats.org/spreadsheetml/2006/main" count="134" uniqueCount="80">
  <si>
    <t>CALCUL des provisions sur les loyers dus</t>
  </si>
  <si>
    <t>rédigé le 21/11/2021</t>
  </si>
  <si>
    <t xml:space="preserve"> MàJ</t>
  </si>
  <si>
    <t>à provisionner pour paiement année ultérieure</t>
  </si>
  <si>
    <t>N°ordre ac Loyer</t>
  </si>
  <si>
    <t>SITE</t>
  </si>
  <si>
    <t>BAILLEUR</t>
  </si>
  <si>
    <t>TYPE DE CONTRAT</t>
  </si>
  <si>
    <t>DATE CONTRAT</t>
  </si>
  <si>
    <t>DUREE CONTRAT</t>
  </si>
  <si>
    <t>Modalités</t>
  </si>
  <si>
    <t>CONTACT</t>
  </si>
  <si>
    <t>TYPE DE LOYERS</t>
  </si>
  <si>
    <t>CARACT.
 LOYER</t>
  </si>
  <si>
    <t>MONTANT</t>
  </si>
  <si>
    <t>DATE EFFET
MES</t>
  </si>
  <si>
    <t>DONNEVILLE</t>
  </si>
  <si>
    <t>COT</t>
  </si>
  <si>
    <t>22 ans</t>
  </si>
  <si>
    <t>demande avis paiement</t>
  </si>
  <si>
    <t>1E/M2</t>
  </si>
  <si>
    <t>FIXE</t>
  </si>
  <si>
    <r>
      <rPr>
        <b/>
        <sz val="11"/>
        <color rgb="FF000000"/>
        <rFont val="Calibri"/>
        <family val="2"/>
        <charset val="1"/>
      </rPr>
      <t xml:space="preserve"> </t>
    </r>
    <r>
      <rPr>
        <b/>
        <sz val="11"/>
        <color rgb="FFFF0000"/>
        <rFont val="Calibri"/>
        <family val="2"/>
        <charset val="1"/>
      </rPr>
      <t>29/05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2018</t>
    </r>
  </si>
  <si>
    <t>le mois suivant DateMES</t>
  </si>
  <si>
    <t>S des FÊTES NOUEILLES Puissance 9 kwc</t>
  </si>
  <si>
    <t>NOUEILLES</t>
  </si>
  <si>
    <t>1€/M2</t>
  </si>
  <si>
    <r>
      <rPr>
        <b/>
        <sz val="11"/>
        <color rgb="FFFF0000"/>
        <rFont val="Calibri"/>
        <family val="2"/>
        <charset val="1"/>
      </rPr>
      <t xml:space="preserve"> 14/03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2019</t>
    </r>
  </si>
  <si>
    <t>ECOLE PRIM. ODARS Puissance 36 kwc</t>
  </si>
  <si>
    <t>ODARS</t>
  </si>
  <si>
    <t>20 ans a/c mise en service</t>
  </si>
  <si>
    <r>
      <rPr>
        <b/>
        <sz val="11"/>
        <color rgb="FF000000"/>
        <rFont val="Calibri"/>
        <family val="2"/>
        <charset val="1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</si>
  <si>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VARIABLE</t>
  </si>
  <si>
    <r>
      <rPr>
        <b/>
        <sz val="11"/>
        <color rgb="FFFF0000"/>
        <rFont val="Calibri"/>
        <family val="2"/>
        <charset val="1"/>
      </rPr>
      <t xml:space="preserve"> 21/01</t>
    </r>
    <r>
      <rPr>
        <b/>
        <sz val="11"/>
        <color rgb="FF000000"/>
        <rFont val="Calibri"/>
        <family val="2"/>
        <charset val="1"/>
      </rPr>
      <t>/2020</t>
    </r>
  </si>
  <si>
    <r>
      <rPr>
        <sz val="10"/>
        <rFont val="Arial"/>
        <family val="2"/>
        <charset val="1"/>
      </rPr>
      <t>Resultat</t>
    </r>
    <r>
      <rPr>
        <b/>
        <sz val="10"/>
        <rFont val="Arial"/>
        <family val="2"/>
        <charset val="1"/>
      </rPr>
      <t xml:space="preserve"> Net</t>
    </r>
    <r>
      <rPr>
        <sz val="10"/>
        <rFont val="Arial"/>
        <family val="2"/>
        <charset val="1"/>
      </rPr>
      <t xml:space="preserve"> An-1</t>
    </r>
  </si>
  <si>
    <t>GYMNASE AYGUESVIVES Puissance 36 kwc</t>
  </si>
  <si>
    <t>AYGUESVIVES</t>
  </si>
  <si>
    <t>INDEXE -A revoir</t>
  </si>
  <si>
    <r>
      <rPr>
        <b/>
        <sz val="11"/>
        <color rgb="FFFF0000"/>
        <rFont val="Calibri"/>
        <family val="2"/>
        <charset val="1"/>
      </rPr>
      <t xml:space="preserve"> 23/01</t>
    </r>
    <r>
      <rPr>
        <b/>
        <sz val="11"/>
        <color rgb="FF000000"/>
        <rFont val="Calibri"/>
        <family val="2"/>
        <charset val="1"/>
      </rPr>
      <t>/2020</t>
    </r>
  </si>
  <si>
    <t>ECOLE MONTBRUN LAURAGAIS                     Puissance 31,5 kwc</t>
  </si>
  <si>
    <t>MONTBRUN LAURAGAIS</t>
  </si>
  <si>
    <t>annuel ?</t>
  </si>
  <si>
    <r>
      <rPr>
        <b/>
        <sz val="11"/>
        <color rgb="FFFF0000"/>
        <rFont val="Calibri"/>
        <family val="2"/>
        <charset val="1"/>
      </rPr>
      <t xml:space="preserve"> 02/06</t>
    </r>
    <r>
      <rPr>
        <b/>
        <sz val="11"/>
        <color rgb="FF000000"/>
        <rFont val="Calibri"/>
        <family val="2"/>
        <charset val="1"/>
      </rPr>
      <t>/2020</t>
    </r>
  </si>
  <si>
    <t xml:space="preserve">SDIS MONTGISCARD Puissance  9KWc    </t>
  </si>
  <si>
    <t>SDIS 31</t>
  </si>
  <si>
    <r>
      <rPr>
        <sz val="11"/>
        <color rgb="FF000000"/>
        <rFont val="Calibri"/>
        <family val="2"/>
        <charset val="1"/>
      </rPr>
      <t xml:space="preserve">300 € </t>
    </r>
    <r>
      <rPr>
        <sz val="11"/>
        <color rgb="FFFF0000"/>
        <rFont val="Calibri"/>
        <family val="2"/>
        <charset val="1"/>
      </rPr>
      <t>tous</t>
    </r>
    <r>
      <rPr>
        <b/>
        <sz val="11"/>
        <color rgb="FFFF0000"/>
        <rFont val="Calibri"/>
        <family val="2"/>
        <charset val="1"/>
      </rPr>
      <t xml:space="preserve"> les 5 ans</t>
    </r>
    <r>
      <rPr>
        <b/>
        <sz val="11"/>
        <color rgb="FF000000"/>
        <rFont val="Calibri"/>
        <family val="2"/>
        <charset val="1"/>
      </rPr>
      <t xml:space="preserve"> : provision 60€ /an</t>
    </r>
  </si>
  <si>
    <t>HANGARS ESPANES
Puissance 36kWC</t>
  </si>
  <si>
    <t>GOUSSAUD Fabrice</t>
  </si>
  <si>
    <t>BAIL CIVIL</t>
  </si>
  <si>
    <t>20 ans a/c mise en service
Possible rachat +10 ans</t>
  </si>
  <si>
    <r>
      <rPr>
        <b/>
        <sz val="11"/>
        <color rgb="FF000000"/>
        <rFont val="Calibri"/>
        <family val="2"/>
        <charset val="1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</si>
  <si>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SS loyer</t>
  </si>
  <si>
    <t>ATELIERS AUREVILLE
Puissance 9 kwc</t>
  </si>
  <si>
    <t>AUREVILLE</t>
  </si>
  <si>
    <t>A Formaliser</t>
  </si>
  <si>
    <t xml:space="preserve">conseils PV à la demande de la mairie </t>
  </si>
  <si>
    <t>MAIRIE ANNEXE LABEGE
Puissance 9 kwc</t>
  </si>
  <si>
    <t>LABEGE</t>
  </si>
  <si>
    <t>action sensibilisation annuelle</t>
  </si>
  <si>
    <t xml:space="preserve"> 20/07/2018</t>
  </si>
  <si>
    <t>MJC AYGUESVIVES
Puissance 9 kwc</t>
  </si>
  <si>
    <t xml:space="preserve"> 30/07/2018</t>
  </si>
  <si>
    <t>MATERNELLE LABEGE
Puissance 9 kwc</t>
  </si>
  <si>
    <t xml:space="preserve"> 28/08/2018</t>
  </si>
  <si>
    <t>CRECHE AYGUESVIVES
Puissance 9 kwc</t>
  </si>
  <si>
    <t>SICOVAL</t>
  </si>
  <si>
    <t xml:space="preserve"> 11/09/2018</t>
  </si>
  <si>
    <t>CRECHE ESCALQUENS
Puissance 9 kwc</t>
  </si>
  <si>
    <t>ESPACE BERJEAN ESCALQUENS
Puissance 9 kwc</t>
  </si>
  <si>
    <t>ESCALQUENS</t>
  </si>
  <si>
    <t xml:space="preserve"> 11/03/2019</t>
  </si>
  <si>
    <t>M. DES SOLIDARITES ESCALQUENS
Puissance 9 kwc</t>
  </si>
  <si>
    <t xml:space="preserve"> 26/02/2019</t>
  </si>
  <si>
    <t>VESTIAIRES DONNEVILLE 6 kwc</t>
  </si>
  <si>
    <t>Payé</t>
  </si>
  <si>
    <t xml:space="preserve">à provisionner </t>
  </si>
  <si>
    <r>
      <t>provisionné non demandé</t>
    </r>
    <r>
      <rPr>
        <sz val="11"/>
        <color rgb="FF000000"/>
        <rFont val="Calibri"/>
        <family val="2"/>
        <charset val="1"/>
      </rPr>
      <t xml:space="preserve"> à payer</t>
    </r>
  </si>
  <si>
    <t>A Payer en 2023</t>
  </si>
  <si>
    <t>Arrièré</t>
  </si>
  <si>
    <t>Loyer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</si>
</sst>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dd/mm/yy"/>
    <numFmt numFmtId="167" formatCode="0\ %"/>
    <numFmt numFmtId="168" formatCode="#,##0\ _€"/>
    <numFmt numFmtId="169" formatCode="#,##0&quot; €&quot;"/>
    <numFmt numFmtId="170" formatCode="#,##0.00&quot; €&quot;"/>
  </numFmts>
  <fonts count="1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FF0000"/>
      <name val="Arial"/>
      <charset val="1"/>
    </font>
    <font>
      <b/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AA95"/>
        <bgColor rgb="FFFFCC99"/>
      </patternFill>
    </fill>
    <fill>
      <patternFill patternType="solid">
        <fgColor rgb="FFA9D18E"/>
        <bgColor rgb="FFC0C0C0"/>
      </patternFill>
    </fill>
    <fill>
      <patternFill patternType="solid">
        <fgColor rgb="FF767171"/>
        <bgColor rgb="FF808080"/>
      </patternFill>
    </fill>
    <fill>
      <patternFill patternType="solid">
        <fgColor rgb="FF808080"/>
        <bgColor rgb="FF767171"/>
      </patternFill>
    </fill>
    <fill>
      <patternFill patternType="solid">
        <fgColor rgb="FF7030A0"/>
        <bgColor rgb="FF993366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76717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/>
      <top style="thin">
        <color rgb="FF767171"/>
      </top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/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/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67171"/>
      </left>
      <right style="thin">
        <color rgb="FF767171"/>
      </right>
      <top/>
      <bottom style="thin">
        <color rgb="FF76717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67171"/>
      </left>
      <right/>
      <top/>
      <bottom style="thin">
        <color rgb="FF76717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rgb="FF767171"/>
      </right>
      <top/>
      <bottom style="thin">
        <color rgb="FF767171"/>
      </bottom>
      <diagonal/>
    </border>
    <border>
      <left style="double">
        <color auto="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double">
        <color auto="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7" fontId="12" fillId="0" borderId="0" applyBorder="0" applyProtection="0"/>
  </cellStyleXfs>
  <cellXfs count="210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14" fontId="0" fillId="0" borderId="0" xfId="0" applyNumberFormat="1" applyBorder="1"/>
    <xf numFmtId="165" fontId="1" fillId="0" borderId="0" xfId="1" applyNumberFormat="1" applyBorder="1" applyAlignment="1" applyProtection="1"/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Font="1" applyBorder="1"/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9" xfId="0" applyFont="1" applyBorder="1" applyAlignment="1">
      <alignment wrapText="1"/>
    </xf>
    <xf numFmtId="0" fontId="0" fillId="0" borderId="9" xfId="0" applyFont="1" applyBorder="1"/>
    <xf numFmtId="14" fontId="0" fillId="0" borderId="9" xfId="0" applyNumberFormat="1" applyBorder="1"/>
    <xf numFmtId="166" fontId="0" fillId="0" borderId="9" xfId="0" applyNumberFormat="1" applyFont="1" applyBorder="1"/>
    <xf numFmtId="0" fontId="6" fillId="0" borderId="9" xfId="0" applyFont="1" applyBorder="1"/>
    <xf numFmtId="14" fontId="0" fillId="0" borderId="4" xfId="0" applyNumberFormat="1" applyBorder="1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6" fillId="0" borderId="4" xfId="0" applyFont="1" applyBorder="1"/>
    <xf numFmtId="165" fontId="1" fillId="0" borderId="4" xfId="1" applyNumberFormat="1" applyBorder="1" applyAlignment="1" applyProtection="1"/>
    <xf numFmtId="0" fontId="0" fillId="5" borderId="11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vertical="top"/>
    </xf>
    <xf numFmtId="0" fontId="0" fillId="5" borderId="12" xfId="0" applyFont="1" applyFill="1" applyBorder="1" applyAlignment="1">
      <alignment wrapText="1"/>
    </xf>
    <xf numFmtId="0" fontId="0" fillId="5" borderId="12" xfId="0" applyFont="1" applyFill="1" applyBorder="1"/>
    <xf numFmtId="14" fontId="0" fillId="5" borderId="12" xfId="0" applyNumberFormat="1" applyFont="1" applyFill="1" applyBorder="1"/>
    <xf numFmtId="0" fontId="6" fillId="5" borderId="12" xfId="0" applyFont="1" applyFill="1" applyBorder="1"/>
    <xf numFmtId="165" fontId="1" fillId="5" borderId="12" xfId="1" applyNumberFormat="1" applyFill="1" applyBorder="1" applyAlignment="1" applyProtection="1"/>
    <xf numFmtId="165" fontId="1" fillId="0" borderId="9" xfId="1" applyNumberFormat="1" applyBorder="1" applyAlignment="1" applyProtection="1"/>
    <xf numFmtId="170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21" xfId="0" applyFont="1" applyBorder="1" applyAlignment="1">
      <alignment vertical="center"/>
    </xf>
    <xf numFmtId="14" fontId="0" fillId="0" borderId="22" xfId="0" applyNumberFormat="1" applyBorder="1" applyAlignment="1">
      <alignment vertical="center"/>
    </xf>
    <xf numFmtId="0" fontId="0" fillId="0" borderId="22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167" fontId="7" fillId="0" borderId="15" xfId="2" applyFont="1" applyBorder="1" applyAlignment="1" applyProtection="1">
      <alignment horizontal="right" vertical="center" wrapText="1"/>
    </xf>
    <xf numFmtId="0" fontId="0" fillId="0" borderId="0" xfId="0" applyBorder="1"/>
    <xf numFmtId="0" fontId="0" fillId="0" borderId="0" xfId="0"/>
    <xf numFmtId="0" fontId="0" fillId="0" borderId="23" xfId="0" applyFont="1" applyBorder="1" applyAlignment="1">
      <alignment vertical="top" wrapText="1"/>
    </xf>
    <xf numFmtId="0" fontId="0" fillId="0" borderId="16" xfId="0" applyFont="1" applyBorder="1" applyAlignment="1">
      <alignment wrapText="1"/>
    </xf>
    <xf numFmtId="0" fontId="0" fillId="0" borderId="24" xfId="0" applyFont="1" applyBorder="1"/>
    <xf numFmtId="14" fontId="0" fillId="0" borderId="17" xfId="0" applyNumberFormat="1" applyFont="1" applyBorder="1"/>
    <xf numFmtId="0" fontId="0" fillId="0" borderId="17" xfId="0" applyFont="1" applyBorder="1"/>
    <xf numFmtId="0" fontId="0" fillId="0" borderId="17" xfId="0" applyFont="1" applyBorder="1" applyAlignment="1">
      <alignment vertical="center" wrapText="1"/>
    </xf>
    <xf numFmtId="167" fontId="7" fillId="0" borderId="17" xfId="2" applyFont="1" applyBorder="1" applyAlignment="1" applyProtection="1">
      <alignment horizontal="right" wrapText="1"/>
    </xf>
    <xf numFmtId="0" fontId="0" fillId="0" borderId="17" xfId="0" applyBorder="1"/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167" fontId="7" fillId="0" borderId="0" xfId="2" applyFont="1" applyBorder="1" applyAlignment="1" applyProtection="1">
      <alignment horizontal="righ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6" borderId="25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vertical="center" wrapText="1"/>
    </xf>
    <xf numFmtId="0" fontId="0" fillId="6" borderId="26" xfId="0" applyFont="1" applyFill="1" applyBorder="1" applyAlignment="1">
      <alignment vertical="center"/>
    </xf>
    <xf numFmtId="14" fontId="0" fillId="6" borderId="0" xfId="0" applyNumberFormat="1" applyFill="1" applyBorder="1" applyAlignment="1">
      <alignment vertical="center"/>
    </xf>
    <xf numFmtId="0" fontId="0" fillId="6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/>
    </xf>
    <xf numFmtId="167" fontId="7" fillId="6" borderId="0" xfId="2" applyFont="1" applyFill="1" applyBorder="1" applyAlignment="1" applyProtection="1">
      <alignment horizontal="right" vertical="center" wrapText="1"/>
    </xf>
    <xf numFmtId="14" fontId="2" fillId="6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7" borderId="0" xfId="0" applyFill="1" applyBorder="1"/>
    <xf numFmtId="0" fontId="0" fillId="7" borderId="0" xfId="0" applyFill="1" applyBorder="1" applyAlignment="1">
      <alignment wrapText="1"/>
    </xf>
    <xf numFmtId="14" fontId="0" fillId="7" borderId="0" xfId="0" applyNumberFormat="1" applyFont="1" applyFill="1" applyBorder="1"/>
    <xf numFmtId="0" fontId="0" fillId="7" borderId="0" xfId="0" applyFill="1" applyBorder="1" applyAlignment="1"/>
    <xf numFmtId="0" fontId="6" fillId="7" borderId="0" xfId="0" applyFont="1" applyFill="1" applyBorder="1"/>
    <xf numFmtId="165" fontId="1" fillId="7" borderId="0" xfId="1" applyNumberFormat="1" applyFill="1" applyBorder="1" applyAlignment="1" applyProtection="1"/>
    <xf numFmtId="0" fontId="2" fillId="7" borderId="0" xfId="0" applyFont="1" applyFill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14" fontId="0" fillId="0" borderId="6" xfId="0" applyNumberFormat="1" applyBorder="1" applyAlignment="1">
      <alignment vertical="center"/>
    </xf>
    <xf numFmtId="166" fontId="0" fillId="0" borderId="6" xfId="0" applyNumberFormat="1" applyFont="1" applyBorder="1" applyAlignment="1">
      <alignment vertical="center"/>
    </xf>
    <xf numFmtId="166" fontId="9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165" fontId="1" fillId="0" borderId="6" xfId="1" applyNumberFormat="1" applyBorder="1" applyAlignment="1" applyProtection="1">
      <alignment vertical="center"/>
    </xf>
    <xf numFmtId="0" fontId="2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Font="1" applyBorder="1"/>
    <xf numFmtId="14" fontId="0" fillId="0" borderId="6" xfId="0" applyNumberFormat="1" applyBorder="1"/>
    <xf numFmtId="0" fontId="0" fillId="0" borderId="6" xfId="0" applyFont="1" applyBorder="1" applyAlignment="1">
      <alignment horizontal="center" wrapText="1"/>
    </xf>
    <xf numFmtId="0" fontId="6" fillId="0" borderId="6" xfId="0" applyFont="1" applyBorder="1"/>
    <xf numFmtId="165" fontId="1" fillId="0" borderId="6" xfId="1" applyNumberFormat="1" applyBorder="1" applyAlignment="1" applyProtection="1"/>
    <xf numFmtId="0" fontId="2" fillId="0" borderId="8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5" borderId="12" xfId="0" applyNumberFormat="1" applyFont="1" applyFill="1" applyBorder="1" applyAlignment="1">
      <alignment horizontal="center"/>
    </xf>
    <xf numFmtId="169" fontId="0" fillId="0" borderId="17" xfId="0" applyNumberFormat="1" applyBorder="1" applyAlignment="1">
      <alignment horizontal="center" vertical="center"/>
    </xf>
    <xf numFmtId="14" fontId="0" fillId="5" borderId="19" xfId="0" applyNumberFormat="1" applyFont="1" applyFill="1" applyBorder="1" applyAlignment="1">
      <alignment horizontal="center"/>
    </xf>
    <xf numFmtId="170" fontId="0" fillId="0" borderId="17" xfId="0" applyNumberFormat="1" applyBorder="1" applyAlignment="1">
      <alignment horizontal="center" vertical="center"/>
    </xf>
    <xf numFmtId="168" fontId="0" fillId="0" borderId="17" xfId="0" applyNumberFormat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top"/>
    </xf>
    <xf numFmtId="168" fontId="0" fillId="6" borderId="17" xfId="0" applyNumberFormat="1" applyFill="1" applyBorder="1" applyAlignment="1">
      <alignment horizontal="center" vertical="center"/>
    </xf>
    <xf numFmtId="169" fontId="0" fillId="6" borderId="17" xfId="0" applyNumberFormat="1" applyFill="1" applyBorder="1" applyAlignment="1">
      <alignment horizontal="center" vertical="center"/>
    </xf>
    <xf numFmtId="14" fontId="0" fillId="7" borderId="0" xfId="0" applyNumberFormat="1" applyFill="1" applyBorder="1" applyAlignment="1">
      <alignment horizontal="center"/>
    </xf>
    <xf numFmtId="14" fontId="0" fillId="0" borderId="6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/>
    </xf>
    <xf numFmtId="14" fontId="0" fillId="0" borderId="9" xfId="0" applyNumberFormat="1" applyFont="1" applyBorder="1" applyAlignment="1">
      <alignment horizont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14" fontId="4" fillId="4" borderId="22" xfId="0" applyNumberFormat="1" applyFont="1" applyFill="1" applyBorder="1" applyAlignment="1">
      <alignment horizontal="center" vertical="center" wrapText="1"/>
    </xf>
    <xf numFmtId="165" fontId="5" fillId="4" borderId="22" xfId="1" applyNumberFormat="1" applyFont="1" applyFill="1" applyBorder="1" applyAlignment="1" applyProtection="1">
      <alignment vertical="center"/>
    </xf>
    <xf numFmtId="1" fontId="2" fillId="4" borderId="22" xfId="0" applyNumberFormat="1" applyFont="1" applyFill="1" applyBorder="1" applyAlignment="1">
      <alignment horizontal="center" vertical="center" wrapText="1"/>
    </xf>
    <xf numFmtId="14" fontId="0" fillId="0" borderId="27" xfId="0" applyNumberFormat="1" applyFont="1" applyBorder="1"/>
    <xf numFmtId="0" fontId="0" fillId="0" borderId="27" xfId="0" applyFont="1" applyBorder="1"/>
    <xf numFmtId="0" fontId="0" fillId="0" borderId="27" xfId="0" applyFont="1" applyBorder="1" applyAlignment="1">
      <alignment vertical="center" wrapText="1"/>
    </xf>
    <xf numFmtId="167" fontId="7" fillId="0" borderId="27" xfId="2" applyFont="1" applyBorder="1" applyAlignment="1" applyProtection="1">
      <alignment horizontal="right" wrapText="1"/>
    </xf>
    <xf numFmtId="0" fontId="0" fillId="0" borderId="27" xfId="0" applyBorder="1"/>
    <xf numFmtId="170" fontId="0" fillId="0" borderId="27" xfId="0" applyNumberForma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166" fontId="0" fillId="0" borderId="4" xfId="0" applyNumberFormat="1" applyFont="1" applyBorder="1"/>
    <xf numFmtId="165" fontId="1" fillId="0" borderId="4" xfId="1" applyNumberFormat="1" applyBorder="1" applyAlignment="1" applyProtection="1">
      <alignment horizontal="center" vertical="top"/>
    </xf>
    <xf numFmtId="0" fontId="0" fillId="0" borderId="4" xfId="0" applyBorder="1"/>
    <xf numFmtId="0" fontId="0" fillId="5" borderId="4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vertical="top"/>
    </xf>
    <xf numFmtId="0" fontId="0" fillId="5" borderId="4" xfId="0" applyFont="1" applyFill="1" applyBorder="1" applyAlignment="1">
      <alignment wrapText="1"/>
    </xf>
    <xf numFmtId="0" fontId="0" fillId="5" borderId="4" xfId="0" applyFont="1" applyFill="1" applyBorder="1"/>
    <xf numFmtId="14" fontId="0" fillId="5" borderId="4" xfId="0" applyNumberFormat="1" applyFont="1" applyFill="1" applyBorder="1"/>
    <xf numFmtId="0" fontId="6" fillId="5" borderId="4" xfId="0" applyFont="1" applyFill="1" applyBorder="1"/>
    <xf numFmtId="165" fontId="1" fillId="5" borderId="4" xfId="1" applyNumberFormat="1" applyFill="1" applyBorder="1" applyAlignment="1" applyProtection="1"/>
    <xf numFmtId="14" fontId="0" fillId="0" borderId="4" xfId="0" applyNumberFormat="1" applyFont="1" applyBorder="1"/>
    <xf numFmtId="0" fontId="2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6" fillId="0" borderId="4" xfId="0" applyFont="1" applyBorder="1" applyAlignment="1">
      <alignment vertical="center"/>
    </xf>
    <xf numFmtId="167" fontId="7" fillId="0" borderId="4" xfId="2" applyFont="1" applyBorder="1" applyAlignment="1" applyProtection="1">
      <alignment horizontal="right" vertical="center" wrapText="1"/>
    </xf>
    <xf numFmtId="0" fontId="0" fillId="0" borderId="4" xfId="0" applyFont="1" applyBorder="1" applyAlignment="1">
      <alignment vertical="top" wrapText="1"/>
    </xf>
    <xf numFmtId="167" fontId="7" fillId="0" borderId="4" xfId="2" applyFont="1" applyBorder="1" applyAlignment="1" applyProtection="1">
      <alignment horizontal="right" wrapText="1"/>
    </xf>
    <xf numFmtId="0" fontId="8" fillId="0" borderId="4" xfId="0" applyFont="1" applyBorder="1" applyAlignment="1">
      <alignment vertical="center" wrapText="1"/>
    </xf>
    <xf numFmtId="165" fontId="1" fillId="0" borderId="4" xfId="1" applyNumberFormat="1" applyBorder="1" applyAlignment="1" applyProtection="1">
      <alignment vertical="center"/>
    </xf>
    <xf numFmtId="0" fontId="0" fillId="0" borderId="4" xfId="0" applyFont="1" applyBorder="1" applyAlignment="1">
      <alignment vertical="top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1" fillId="0" borderId="4" xfId="1" applyNumberFormat="1" applyBorder="1" applyAlignment="1" applyProtection="1">
      <alignment horizontal="center" vertical="center"/>
    </xf>
    <xf numFmtId="164" fontId="1" fillId="0" borderId="4" xfId="1" applyBorder="1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7" fillId="0" borderId="4" xfId="1" applyNumberFormat="1" applyFont="1" applyBorder="1" applyAlignment="1" applyProtection="1">
      <alignment vertical="center"/>
    </xf>
    <xf numFmtId="165" fontId="10" fillId="0" borderId="4" xfId="1" applyNumberFormat="1" applyFont="1" applyBorder="1" applyAlignment="1" applyProtection="1">
      <alignment wrapText="1"/>
    </xf>
    <xf numFmtId="170" fontId="0" fillId="8" borderId="4" xfId="0" applyNumberForma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/>
    </xf>
    <xf numFmtId="14" fontId="2" fillId="5" borderId="29" xfId="0" applyNumberFormat="1" applyFont="1" applyFill="1" applyBorder="1" applyAlignment="1">
      <alignment horizontal="center"/>
    </xf>
    <xf numFmtId="14" fontId="3" fillId="0" borderId="29" xfId="0" applyNumberFormat="1" applyFont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/>
    </xf>
    <xf numFmtId="165" fontId="7" fillId="0" borderId="29" xfId="1" applyNumberFormat="1" applyFont="1" applyBorder="1" applyAlignment="1" applyProtection="1">
      <alignment horizontal="center" vertical="center" wrapText="1"/>
    </xf>
    <xf numFmtId="0" fontId="2" fillId="0" borderId="29" xfId="0" applyFont="1" applyBorder="1" applyAlignment="1">
      <alignment horizontal="center"/>
    </xf>
    <xf numFmtId="165" fontId="7" fillId="0" borderId="30" xfId="1" applyNumberFormat="1" applyFont="1" applyBorder="1" applyAlignment="1" applyProtection="1">
      <alignment horizontal="center" vertical="center" wrapText="1"/>
    </xf>
    <xf numFmtId="14" fontId="2" fillId="5" borderId="13" xfId="0" applyNumberFormat="1" applyFont="1" applyFill="1" applyBorder="1" applyAlignment="1">
      <alignment horizontal="center"/>
    </xf>
    <xf numFmtId="14" fontId="2" fillId="0" borderId="28" xfId="0" applyNumberFormat="1" applyFont="1" applyBorder="1" applyAlignment="1">
      <alignment horizontal="center" vertical="center"/>
    </xf>
    <xf numFmtId="165" fontId="7" fillId="0" borderId="18" xfId="1" applyNumberFormat="1" applyFont="1" applyBorder="1" applyAlignment="1" applyProtection="1">
      <alignment horizontal="center" vertical="center" wrapText="1"/>
    </xf>
    <xf numFmtId="0" fontId="0" fillId="5" borderId="18" xfId="0" applyFont="1" applyFill="1" applyBorder="1" applyAlignment="1">
      <alignment vertical="top"/>
    </xf>
    <xf numFmtId="14" fontId="2" fillId="0" borderId="7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14" fontId="2" fillId="0" borderId="31" xfId="0" applyNumberFormat="1" applyFont="1" applyBorder="1" applyAlignment="1">
      <alignment horizontal="right"/>
    </xf>
    <xf numFmtId="14" fontId="2" fillId="0" borderId="31" xfId="0" applyNumberFormat="1" applyFont="1" applyBorder="1" applyAlignment="1">
      <alignment horizontal="right" vertical="center"/>
    </xf>
    <xf numFmtId="14" fontId="0" fillId="0" borderId="31" xfId="0" applyNumberFormat="1" applyFont="1" applyBorder="1" applyAlignment="1">
      <alignment horizontal="right"/>
    </xf>
    <xf numFmtId="0" fontId="4" fillId="4" borderId="32" xfId="0" applyFont="1" applyFill="1" applyBorder="1" applyAlignment="1">
      <alignment horizontal="right" vertical="center" wrapText="1"/>
    </xf>
    <xf numFmtId="14" fontId="2" fillId="0" borderId="33" xfId="0" applyNumberFormat="1" applyFont="1" applyBorder="1" applyAlignment="1">
      <alignment horizontal="right" vertical="center"/>
    </xf>
    <xf numFmtId="14" fontId="2" fillId="5" borderId="33" xfId="0" applyNumberFormat="1" applyFont="1" applyFill="1" applyBorder="1" applyAlignment="1">
      <alignment horizontal="right"/>
    </xf>
    <xf numFmtId="165" fontId="7" fillId="0" borderId="34" xfId="1" applyNumberFormat="1" applyFont="1" applyBorder="1" applyAlignment="1" applyProtection="1">
      <alignment horizontal="right" vertical="center" wrapText="1"/>
    </xf>
    <xf numFmtId="14" fontId="2" fillId="5" borderId="35" xfId="0" applyNumberFormat="1" applyFont="1" applyFill="1" applyBorder="1" applyAlignment="1">
      <alignment horizontal="right"/>
    </xf>
    <xf numFmtId="165" fontId="7" fillId="0" borderId="36" xfId="1" applyNumberFormat="1" applyFont="1" applyBorder="1" applyAlignment="1" applyProtection="1">
      <alignment horizontal="right" vertical="center" wrapText="1"/>
    </xf>
    <xf numFmtId="0" fontId="0" fillId="5" borderId="35" xfId="0" applyFont="1" applyFill="1" applyBorder="1" applyAlignment="1">
      <alignment horizontal="right" vertical="top"/>
    </xf>
    <xf numFmtId="14" fontId="2" fillId="6" borderId="31" xfId="0" applyNumberFormat="1" applyFont="1" applyFill="1" applyBorder="1" applyAlignment="1">
      <alignment horizontal="right" vertical="center"/>
    </xf>
    <xf numFmtId="0" fontId="2" fillId="7" borderId="31" xfId="0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/>
    </xf>
    <xf numFmtId="14" fontId="2" fillId="0" borderId="38" xfId="0" applyNumberFormat="1" applyFont="1" applyBorder="1" applyAlignment="1">
      <alignment horizontal="right"/>
    </xf>
    <xf numFmtId="0" fontId="0" fillId="0" borderId="31" xfId="0" applyBorder="1" applyAlignment="1">
      <alignment horizontal="right"/>
    </xf>
    <xf numFmtId="170" fontId="0" fillId="9" borderId="39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10" borderId="4" xfId="1" applyFill="1" applyBorder="1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14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14" fontId="0" fillId="0" borderId="0" xfId="0" applyNumberFormat="1" applyFont="1" applyBorder="1"/>
    <xf numFmtId="0" fontId="0" fillId="0" borderId="0" xfId="0" applyBorder="1" applyAlignment="1"/>
    <xf numFmtId="164" fontId="1" fillId="10" borderId="4" xfId="1" applyFill="1" applyBorder="1" applyAlignment="1">
      <alignment vertical="center"/>
    </xf>
    <xf numFmtId="164" fontId="1" fillId="0" borderId="4" xfId="1" applyBorder="1" applyAlignment="1">
      <alignment vertical="center"/>
    </xf>
    <xf numFmtId="14" fontId="2" fillId="5" borderId="33" xfId="0" applyNumberFormat="1" applyFont="1" applyFill="1" applyBorder="1" applyAlignment="1">
      <alignment horizontal="right" vertical="center"/>
    </xf>
    <xf numFmtId="14" fontId="0" fillId="5" borderId="12" xfId="0" applyNumberFormat="1" applyFont="1" applyFill="1" applyBorder="1" applyAlignment="1">
      <alignment horizontal="center" vertical="center"/>
    </xf>
    <xf numFmtId="14" fontId="0" fillId="7" borderId="0" xfId="0" applyNumberFormat="1" applyFill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7030A0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FF99"/>
      <rgbColor rgb="FFB6B6B6"/>
      <rgbColor rgb="FFFFAA95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O51"/>
  <sheetViews>
    <sheetView tabSelected="1" topLeftCell="A10" zoomScaleNormal="100" workbookViewId="0">
      <selection activeCell="W21" sqref="W21"/>
    </sheetView>
  </sheetViews>
  <sheetFormatPr baseColWidth="10" defaultColWidth="10.7109375" defaultRowHeight="15" x14ac:dyDescent="0.25"/>
  <cols>
    <col min="1" max="1" width="7.5703125" customWidth="1"/>
    <col min="2" max="2" width="27.85546875" style="1" customWidth="1"/>
    <col min="3" max="3" width="12.140625" style="2" customWidth="1"/>
    <col min="4" max="4" width="8.85546875" style="1" hidden="1" customWidth="1"/>
    <col min="5" max="5" width="10.7109375" style="3" hidden="1"/>
    <col min="6" max="6" width="8.28515625" style="1" hidden="1" customWidth="1"/>
    <col min="7" max="7" width="11" style="1" hidden="1" customWidth="1"/>
    <col min="8" max="8" width="10.7109375" style="1"/>
    <col min="9" max="9" width="11.42578125" style="1" customWidth="1"/>
    <col min="10" max="10" width="8.5703125" style="1" customWidth="1"/>
    <col min="11" max="11" width="8.42578125" style="4" customWidth="1"/>
    <col min="12" max="12" width="11" style="5" customWidth="1"/>
    <col min="13" max="13" width="11" style="190" customWidth="1"/>
    <col min="14" max="14" width="10.7109375" style="101" customWidth="1"/>
    <col min="15" max="15" width="10.42578125" style="101" customWidth="1"/>
    <col min="16" max="16" width="11" style="101" customWidth="1"/>
    <col min="17" max="19" width="12.5703125" style="101" customWidth="1"/>
    <col min="20" max="20" width="12.5703125" style="209" customWidth="1"/>
    <col min="21" max="21" width="9.42578125" style="1" customWidth="1"/>
    <col min="22" max="23" width="16.140625" style="1" customWidth="1"/>
    <col min="24" max="998" width="10.7109375" style="1"/>
  </cols>
  <sheetData>
    <row r="1" spans="1:1003" ht="15.75" thickBot="1" x14ac:dyDescent="0.3">
      <c r="A1" s="6"/>
      <c r="B1" s="7" t="s">
        <v>0</v>
      </c>
      <c r="C1" s="8"/>
      <c r="D1" s="9" t="s">
        <v>1</v>
      </c>
      <c r="H1" s="10"/>
      <c r="I1" s="199" t="s">
        <v>75</v>
      </c>
      <c r="J1" s="199"/>
      <c r="K1" s="199"/>
      <c r="L1" s="199"/>
      <c r="M1" s="175"/>
      <c r="N1" s="100"/>
      <c r="O1" s="100"/>
      <c r="P1" s="100"/>
      <c r="Q1" s="100"/>
      <c r="R1" s="100"/>
      <c r="S1" s="100"/>
      <c r="T1" s="192"/>
    </row>
    <row r="2" spans="1:1003" ht="18.600000000000001" customHeight="1" x14ac:dyDescent="0.25">
      <c r="A2" s="11" t="s">
        <v>2</v>
      </c>
      <c r="B2" s="12">
        <v>44950</v>
      </c>
      <c r="H2" s="13"/>
      <c r="I2" s="200" t="s">
        <v>76</v>
      </c>
      <c r="J2" s="200"/>
      <c r="K2" s="200"/>
      <c r="L2" s="200"/>
      <c r="M2" s="176"/>
      <c r="N2" s="100"/>
      <c r="O2" s="100"/>
      <c r="P2" s="100"/>
      <c r="Q2" s="100"/>
      <c r="R2" s="100"/>
      <c r="S2" s="100"/>
      <c r="T2" s="192"/>
    </row>
    <row r="3" spans="1:1003" ht="14.1" customHeight="1" thickBot="1" x14ac:dyDescent="0.3">
      <c r="A3" s="14"/>
      <c r="B3" s="15"/>
      <c r="H3" s="16"/>
      <c r="I3" s="201" t="s">
        <v>3</v>
      </c>
      <c r="J3" s="201"/>
      <c r="K3" s="201"/>
      <c r="L3" s="201"/>
      <c r="M3" s="177"/>
      <c r="N3" s="100"/>
      <c r="O3" s="100"/>
      <c r="P3" s="100"/>
      <c r="Q3" s="100"/>
      <c r="R3" s="100"/>
      <c r="S3" s="100"/>
      <c r="T3" s="192"/>
    </row>
    <row r="4" spans="1:1003" s="18" customFormat="1" ht="38.25" x14ac:dyDescent="0.25">
      <c r="A4" s="114" t="s">
        <v>4</v>
      </c>
      <c r="B4" s="114" t="s">
        <v>5</v>
      </c>
      <c r="C4" s="115" t="s">
        <v>6</v>
      </c>
      <c r="D4" s="115" t="s">
        <v>7</v>
      </c>
      <c r="E4" s="116" t="s">
        <v>8</v>
      </c>
      <c r="F4" s="115" t="s">
        <v>9</v>
      </c>
      <c r="G4" s="115" t="s">
        <v>10</v>
      </c>
      <c r="H4" s="115" t="s">
        <v>11</v>
      </c>
      <c r="I4" s="115" t="s">
        <v>12</v>
      </c>
      <c r="J4" s="115" t="s">
        <v>13</v>
      </c>
      <c r="K4" s="117" t="s">
        <v>14</v>
      </c>
      <c r="L4" s="159" t="s">
        <v>15</v>
      </c>
      <c r="M4" s="178"/>
      <c r="N4" s="118">
        <v>2019</v>
      </c>
      <c r="O4" s="118">
        <v>2020</v>
      </c>
      <c r="P4" s="118">
        <v>2021</v>
      </c>
      <c r="Q4" s="118">
        <v>2022</v>
      </c>
      <c r="R4" s="118">
        <v>2023</v>
      </c>
      <c r="S4" s="118" t="s">
        <v>77</v>
      </c>
      <c r="T4" s="118" t="s">
        <v>78</v>
      </c>
      <c r="U4" s="17"/>
      <c r="ALK4"/>
      <c r="ALL4"/>
      <c r="ALM4"/>
      <c r="ALN4"/>
      <c r="ALO4"/>
    </row>
    <row r="5" spans="1:1003" ht="14.85" customHeight="1" x14ac:dyDescent="0.25">
      <c r="A5" s="194">
        <v>1</v>
      </c>
      <c r="B5" s="125" t="s">
        <v>73</v>
      </c>
      <c r="C5" s="26" t="s">
        <v>16</v>
      </c>
      <c r="D5" s="27" t="s">
        <v>17</v>
      </c>
      <c r="E5" s="25">
        <v>43000</v>
      </c>
      <c r="F5" s="126" t="s">
        <v>18</v>
      </c>
      <c r="G5" s="126" t="s">
        <v>19</v>
      </c>
      <c r="H5" s="126"/>
      <c r="I5" s="16" t="s">
        <v>20</v>
      </c>
      <c r="J5" s="28" t="s">
        <v>21</v>
      </c>
      <c r="K5" s="127">
        <v>40</v>
      </c>
      <c r="L5" s="160" t="s">
        <v>22</v>
      </c>
      <c r="M5" s="179" t="s">
        <v>79</v>
      </c>
      <c r="N5" s="193">
        <f t="shared" ref="N5:R5" si="0">$K$5</f>
        <v>40</v>
      </c>
      <c r="O5" s="193">
        <f t="shared" si="0"/>
        <v>40</v>
      </c>
      <c r="P5" s="193">
        <f t="shared" si="0"/>
        <v>40</v>
      </c>
      <c r="Q5" s="193">
        <f t="shared" si="0"/>
        <v>40</v>
      </c>
      <c r="R5" s="193">
        <f t="shared" si="0"/>
        <v>40</v>
      </c>
      <c r="S5" s="158">
        <f>SUM(N5:R5)-SUM(N6:R6)</f>
        <v>200</v>
      </c>
      <c r="T5" s="203">
        <f>SUM(N5:Q5)-SUM(N6:Q6)</f>
        <v>160</v>
      </c>
    </row>
    <row r="6" spans="1:1003" x14ac:dyDescent="0.25">
      <c r="A6" s="194"/>
      <c r="B6" s="128"/>
      <c r="C6" s="26"/>
      <c r="D6" s="27"/>
      <c r="E6" s="25"/>
      <c r="F6" s="27"/>
      <c r="G6" s="27" t="s">
        <v>23</v>
      </c>
      <c r="H6" s="27"/>
      <c r="I6" s="27"/>
      <c r="J6" s="28"/>
      <c r="K6" s="29"/>
      <c r="L6" s="160"/>
      <c r="M6" s="174" t="s">
        <v>74</v>
      </c>
      <c r="N6" s="153">
        <v>0</v>
      </c>
      <c r="O6" s="153">
        <v>0</v>
      </c>
      <c r="P6" s="153">
        <v>0</v>
      </c>
      <c r="Q6" s="153">
        <v>0</v>
      </c>
      <c r="R6" s="153">
        <v>0</v>
      </c>
      <c r="S6" s="158"/>
      <c r="T6" s="204"/>
    </row>
    <row r="7" spans="1:1003" ht="6.75" customHeight="1" x14ac:dyDescent="0.25">
      <c r="A7" s="129"/>
      <c r="B7" s="130"/>
      <c r="C7" s="131"/>
      <c r="D7" s="132"/>
      <c r="E7" s="133"/>
      <c r="F7" s="132"/>
      <c r="G7" s="132"/>
      <c r="H7" s="132"/>
      <c r="I7" s="132"/>
      <c r="J7" s="134"/>
      <c r="K7" s="135"/>
      <c r="L7" s="161"/>
      <c r="M7" s="180"/>
      <c r="N7" s="180"/>
      <c r="O7" s="180"/>
      <c r="P7" s="180"/>
      <c r="Q7" s="180"/>
      <c r="R7" s="180"/>
      <c r="S7" s="158"/>
      <c r="T7" s="205"/>
    </row>
    <row r="8" spans="1:1003" ht="14.25" customHeight="1" x14ac:dyDescent="0.25">
      <c r="A8" s="194">
        <v>2</v>
      </c>
      <c r="B8" s="197" t="s">
        <v>24</v>
      </c>
      <c r="C8" s="26" t="s">
        <v>25</v>
      </c>
      <c r="D8" s="27" t="s">
        <v>17</v>
      </c>
      <c r="E8" s="25">
        <v>42951</v>
      </c>
      <c r="F8" s="27" t="s">
        <v>18</v>
      </c>
      <c r="G8" s="126" t="s">
        <v>19</v>
      </c>
      <c r="H8" s="126"/>
      <c r="I8" s="16" t="s">
        <v>26</v>
      </c>
      <c r="J8" s="28" t="s">
        <v>21</v>
      </c>
      <c r="K8" s="29">
        <v>60</v>
      </c>
      <c r="L8" s="162" t="s">
        <v>27</v>
      </c>
      <c r="M8" s="179" t="s">
        <v>79</v>
      </c>
      <c r="N8" s="193"/>
      <c r="O8" s="193">
        <f t="shared" ref="O8:R8" si="1">$K8</f>
        <v>60</v>
      </c>
      <c r="P8" s="193">
        <f t="shared" si="1"/>
        <v>60</v>
      </c>
      <c r="Q8" s="193">
        <f t="shared" si="1"/>
        <v>60</v>
      </c>
      <c r="R8" s="193">
        <f t="shared" si="1"/>
        <v>60</v>
      </c>
      <c r="S8" s="158">
        <f t="shared" ref="S8:S25" si="2">SUM(N8:R8)-SUM(N9:R9)</f>
        <v>240</v>
      </c>
      <c r="T8" s="203">
        <f t="shared" ref="T8:T25" si="3">SUM(N8:Q8)-SUM(N9:Q9)</f>
        <v>180</v>
      </c>
    </row>
    <row r="9" spans="1:1003" x14ac:dyDescent="0.25">
      <c r="A9" s="194"/>
      <c r="B9" s="197"/>
      <c r="C9" s="26"/>
      <c r="D9" s="27"/>
      <c r="E9" s="136"/>
      <c r="F9" s="27"/>
      <c r="G9" s="27"/>
      <c r="H9" s="27"/>
      <c r="I9" s="27"/>
      <c r="J9" s="28"/>
      <c r="K9" s="29"/>
      <c r="L9" s="163"/>
      <c r="M9" s="174" t="s">
        <v>74</v>
      </c>
      <c r="N9" s="153"/>
      <c r="O9" s="153"/>
      <c r="P9" s="153"/>
      <c r="Q9" s="153"/>
      <c r="R9" s="153"/>
      <c r="S9" s="158"/>
      <c r="T9" s="204"/>
    </row>
    <row r="10" spans="1:1003" ht="6.75" customHeight="1" x14ac:dyDescent="0.25">
      <c r="A10" s="129"/>
      <c r="B10" s="130"/>
      <c r="C10" s="131"/>
      <c r="D10" s="132"/>
      <c r="E10" s="133"/>
      <c r="F10" s="132"/>
      <c r="G10" s="132"/>
      <c r="H10" s="132"/>
      <c r="I10" s="132"/>
      <c r="J10" s="134"/>
      <c r="K10" s="135"/>
      <c r="L10" s="161"/>
      <c r="M10" s="180"/>
      <c r="N10" s="180"/>
      <c r="O10" s="180"/>
      <c r="P10" s="180"/>
      <c r="Q10" s="180"/>
      <c r="R10" s="180"/>
      <c r="S10" s="158"/>
      <c r="T10" s="205"/>
    </row>
    <row r="11" spans="1:1003" s="39" customFormat="1" ht="55.15" customHeight="1" x14ac:dyDescent="0.25">
      <c r="A11" s="194">
        <v>3</v>
      </c>
      <c r="B11" s="137" t="s">
        <v>28</v>
      </c>
      <c r="C11" s="138" t="s">
        <v>29</v>
      </c>
      <c r="D11" s="139" t="s">
        <v>17</v>
      </c>
      <c r="E11" s="140">
        <v>43600</v>
      </c>
      <c r="F11" s="138" t="s">
        <v>30</v>
      </c>
      <c r="G11" s="138"/>
      <c r="H11" s="138"/>
      <c r="I11" s="197" t="s">
        <v>31</v>
      </c>
      <c r="J11" s="141" t="s">
        <v>32</v>
      </c>
      <c r="K11" s="142">
        <v>0.04</v>
      </c>
      <c r="L11" s="162" t="s">
        <v>33</v>
      </c>
      <c r="M11" s="179" t="s">
        <v>79</v>
      </c>
      <c r="N11" s="153">
        <f>IF(N$4&gt;VALUE(RIGHT($L11,4)),$K11*O12,)</f>
        <v>0</v>
      </c>
      <c r="O11" s="153">
        <f>IF(O$4&gt;VALUE(RIGHT($L11,4)),$K11*P12,)</f>
        <v>0</v>
      </c>
      <c r="P11" s="153">
        <v>222.64</v>
      </c>
      <c r="Q11" s="153">
        <v>203.37</v>
      </c>
      <c r="R11" s="153">
        <v>225.98</v>
      </c>
      <c r="S11" s="158">
        <f t="shared" ref="S11:S25" si="4">SUM(N11:R11)-SUM(N12:R12)</f>
        <v>225.98000000000002</v>
      </c>
      <c r="T11" s="203">
        <f t="shared" ref="T11:T25" si="5">SUM(N11:Q11)-SUM(N12:Q12)</f>
        <v>0</v>
      </c>
      <c r="U11" s="38"/>
      <c r="ALK11"/>
      <c r="ALL11"/>
      <c r="ALM11"/>
      <c r="ALN11"/>
      <c r="ALO11"/>
    </row>
    <row r="12" spans="1:1003" ht="32.25" customHeight="1" x14ac:dyDescent="0.25">
      <c r="A12" s="194"/>
      <c r="B12" s="143"/>
      <c r="C12" s="26"/>
      <c r="D12" s="27"/>
      <c r="E12" s="136"/>
      <c r="F12" s="27"/>
      <c r="G12" s="27"/>
      <c r="H12" s="27"/>
      <c r="I12" s="197"/>
      <c r="J12" s="144"/>
      <c r="K12" s="128"/>
      <c r="L12" s="164" t="s">
        <v>34</v>
      </c>
      <c r="M12" s="174" t="s">
        <v>74</v>
      </c>
      <c r="N12" s="153"/>
      <c r="O12" s="153"/>
      <c r="P12" s="153"/>
      <c r="Q12" s="153">
        <v>426.01</v>
      </c>
      <c r="R12" s="153"/>
      <c r="S12" s="158"/>
      <c r="T12" s="204"/>
    </row>
    <row r="13" spans="1:1003" ht="6.75" customHeight="1" x14ac:dyDescent="0.25">
      <c r="A13" s="129"/>
      <c r="B13" s="130"/>
      <c r="C13" s="131"/>
      <c r="D13" s="132"/>
      <c r="E13" s="133"/>
      <c r="F13" s="132"/>
      <c r="G13" s="132"/>
      <c r="H13" s="132"/>
      <c r="I13" s="132"/>
      <c r="J13" s="134"/>
      <c r="K13" s="135"/>
      <c r="L13" s="161"/>
      <c r="M13" s="180"/>
      <c r="N13" s="180"/>
      <c r="O13" s="180"/>
      <c r="P13" s="180"/>
      <c r="Q13" s="180"/>
      <c r="R13" s="180"/>
      <c r="S13" s="158"/>
      <c r="T13" s="205"/>
    </row>
    <row r="14" spans="1:1003" s="39" customFormat="1" ht="60" x14ac:dyDescent="0.25">
      <c r="A14" s="194">
        <v>4</v>
      </c>
      <c r="B14" s="137" t="s">
        <v>35</v>
      </c>
      <c r="C14" s="138" t="s">
        <v>36</v>
      </c>
      <c r="D14" s="139" t="s">
        <v>17</v>
      </c>
      <c r="E14" s="140">
        <v>43223</v>
      </c>
      <c r="F14" s="138" t="s">
        <v>30</v>
      </c>
      <c r="G14" s="138"/>
      <c r="H14" s="138"/>
      <c r="I14" s="139" t="s">
        <v>26</v>
      </c>
      <c r="J14" s="145" t="s">
        <v>37</v>
      </c>
      <c r="K14" s="146">
        <v>200</v>
      </c>
      <c r="L14" s="162" t="s">
        <v>38</v>
      </c>
      <c r="M14" s="179" t="s">
        <v>79</v>
      </c>
      <c r="N14" s="153">
        <f t="shared" ref="N14" si="6">IF(N$4&gt;VALUE(RIGHT($L14,4)),$K14,)</f>
        <v>0</v>
      </c>
      <c r="O14" s="153">
        <v>186.24</v>
      </c>
      <c r="P14" s="153">
        <v>186.24</v>
      </c>
      <c r="Q14" s="153">
        <v>186.24</v>
      </c>
      <c r="R14" s="153">
        <v>186.24</v>
      </c>
      <c r="S14" s="158">
        <f t="shared" ref="S14:S25" si="7">SUM(N14:R14)-SUM(N15:R15)</f>
        <v>186.24</v>
      </c>
      <c r="T14" s="203">
        <f t="shared" ref="T14:T25" si="8">SUM(N14:Q14)-SUM(N15:Q15)</f>
        <v>0</v>
      </c>
      <c r="ALK14"/>
      <c r="ALL14"/>
      <c r="ALM14"/>
      <c r="ALN14"/>
      <c r="ALO14"/>
    </row>
    <row r="15" spans="1:1003" x14ac:dyDescent="0.25">
      <c r="A15" s="194"/>
      <c r="B15" s="147"/>
      <c r="C15" s="26"/>
      <c r="D15" s="27"/>
      <c r="E15" s="136"/>
      <c r="F15" s="27"/>
      <c r="G15" s="27"/>
      <c r="H15" s="27"/>
      <c r="I15" s="26"/>
      <c r="J15" s="28"/>
      <c r="K15" s="29"/>
      <c r="L15" s="163"/>
      <c r="M15" s="174" t="s">
        <v>74</v>
      </c>
      <c r="N15" s="153"/>
      <c r="O15" s="153"/>
      <c r="P15" s="153"/>
      <c r="Q15" s="153">
        <v>558.72</v>
      </c>
      <c r="R15" s="153"/>
      <c r="S15" s="158"/>
      <c r="T15" s="204"/>
    </row>
    <row r="16" spans="1:1003" ht="6.75" customHeight="1" x14ac:dyDescent="0.25">
      <c r="A16" s="129"/>
      <c r="B16" s="130"/>
      <c r="C16" s="131"/>
      <c r="D16" s="132"/>
      <c r="E16" s="133"/>
      <c r="F16" s="132"/>
      <c r="G16" s="132"/>
      <c r="H16" s="132"/>
      <c r="I16" s="132"/>
      <c r="J16" s="134"/>
      <c r="K16" s="135"/>
      <c r="L16" s="161"/>
      <c r="M16" s="180"/>
      <c r="N16" s="180"/>
      <c r="O16" s="180"/>
      <c r="P16" s="180"/>
      <c r="Q16" s="180"/>
      <c r="R16" s="180"/>
      <c r="S16" s="158"/>
      <c r="T16" s="205"/>
    </row>
    <row r="17" spans="1:1003" s="41" customFormat="1" ht="55.15" customHeight="1" x14ac:dyDescent="0.25">
      <c r="A17" s="194">
        <v>5</v>
      </c>
      <c r="B17" s="198" t="s">
        <v>39</v>
      </c>
      <c r="C17" s="148" t="s">
        <v>40</v>
      </c>
      <c r="D17" s="149" t="s">
        <v>17</v>
      </c>
      <c r="E17" s="150">
        <v>43649</v>
      </c>
      <c r="F17" s="148" t="s">
        <v>30</v>
      </c>
      <c r="G17" s="148"/>
      <c r="H17" s="148"/>
      <c r="I17" s="149" t="s">
        <v>41</v>
      </c>
      <c r="J17" s="151" t="s">
        <v>21</v>
      </c>
      <c r="K17" s="152">
        <v>160</v>
      </c>
      <c r="L17" s="162" t="s">
        <v>42</v>
      </c>
      <c r="M17" s="179" t="s">
        <v>79</v>
      </c>
      <c r="N17" s="153">
        <f t="shared" ref="N17:R17" si="9">IF(N$4&gt;VALUE(RIGHT($L17,4)),$K17,)</f>
        <v>0</v>
      </c>
      <c r="O17" s="153">
        <f t="shared" si="9"/>
        <v>0</v>
      </c>
      <c r="P17" s="153">
        <f t="shared" si="9"/>
        <v>160</v>
      </c>
      <c r="Q17" s="153">
        <f t="shared" si="9"/>
        <v>160</v>
      </c>
      <c r="R17" s="153">
        <f t="shared" si="9"/>
        <v>160</v>
      </c>
      <c r="S17" s="158">
        <f t="shared" ref="S17:S25" si="10">SUM(N17:R17)-SUM(N18:R18)</f>
        <v>160</v>
      </c>
      <c r="T17" s="203">
        <f t="shared" ref="T17:T25" si="11">SUM(N17:Q17)-SUM(N18:Q18)</f>
        <v>0</v>
      </c>
      <c r="ALK17"/>
      <c r="ALL17"/>
      <c r="ALM17"/>
      <c r="ALN17"/>
      <c r="ALO17"/>
    </row>
    <row r="18" spans="1:1003" x14ac:dyDescent="0.25">
      <c r="A18" s="194"/>
      <c r="B18" s="198"/>
      <c r="C18" s="26"/>
      <c r="D18" s="27"/>
      <c r="E18" s="136"/>
      <c r="F18" s="27"/>
      <c r="G18" s="27"/>
      <c r="H18" s="27"/>
      <c r="I18" s="27"/>
      <c r="J18" s="28"/>
      <c r="K18" s="29"/>
      <c r="L18" s="165"/>
      <c r="M18" s="174" t="s">
        <v>74</v>
      </c>
      <c r="N18" s="153"/>
      <c r="O18" s="153"/>
      <c r="P18" s="153"/>
      <c r="Q18" s="153">
        <v>320</v>
      </c>
      <c r="R18" s="153"/>
      <c r="S18" s="158"/>
      <c r="T18" s="204"/>
    </row>
    <row r="19" spans="1:1003" ht="6.75" customHeight="1" x14ac:dyDescent="0.25">
      <c r="A19" s="129"/>
      <c r="B19" s="130"/>
      <c r="C19" s="131"/>
      <c r="D19" s="132"/>
      <c r="E19" s="133"/>
      <c r="F19" s="132"/>
      <c r="G19" s="132"/>
      <c r="H19" s="132"/>
      <c r="I19" s="132"/>
      <c r="J19" s="134"/>
      <c r="K19" s="135"/>
      <c r="L19" s="161"/>
      <c r="M19" s="180"/>
      <c r="N19" s="180"/>
      <c r="O19" s="180"/>
      <c r="P19" s="180"/>
      <c r="Q19" s="180"/>
      <c r="R19" s="180"/>
      <c r="S19" s="158"/>
      <c r="T19" s="205"/>
    </row>
    <row r="20" spans="1:1003" s="39" customFormat="1" ht="57" customHeight="1" x14ac:dyDescent="0.25">
      <c r="A20" s="154">
        <v>6</v>
      </c>
      <c r="B20" s="155" t="s">
        <v>43</v>
      </c>
      <c r="C20" s="138" t="s">
        <v>44</v>
      </c>
      <c r="D20" s="139" t="s">
        <v>17</v>
      </c>
      <c r="E20" s="140">
        <v>44245</v>
      </c>
      <c r="F20" s="138" t="s">
        <v>30</v>
      </c>
      <c r="G20" s="138"/>
      <c r="H20" s="138"/>
      <c r="I20" s="138" t="s">
        <v>45</v>
      </c>
      <c r="J20" s="141" t="s">
        <v>21</v>
      </c>
      <c r="K20" s="156">
        <v>60</v>
      </c>
      <c r="L20" s="160">
        <v>44541</v>
      </c>
      <c r="M20" s="179" t="s">
        <v>79</v>
      </c>
      <c r="N20" s="153">
        <f>IF(N$4&gt;VALUE(RIGHT($L20,4)),$K20,)</f>
        <v>0</v>
      </c>
      <c r="O20" s="153">
        <f>IF(O$4&gt;VALUE(RIGHT($L20,4)),$K20,)</f>
        <v>0</v>
      </c>
      <c r="P20" s="153">
        <f>IF(P$4&gt;VALUE(RIGHT($L20,4)),$K20,)</f>
        <v>0</v>
      </c>
      <c r="Q20" s="153">
        <f>$K20</f>
        <v>60</v>
      </c>
      <c r="R20" s="153">
        <f>$K20</f>
        <v>60</v>
      </c>
      <c r="S20" s="158">
        <f t="shared" ref="S20:S25" si="12">SUM(N20:R20)-SUM(N21:R21)</f>
        <v>120</v>
      </c>
      <c r="T20" s="203">
        <f t="shared" ref="T20:T25" si="13">SUM(N20:Q20)-SUM(N21:Q21)</f>
        <v>60</v>
      </c>
      <c r="ALK20"/>
      <c r="ALL20"/>
      <c r="ALM20"/>
      <c r="ALN20"/>
      <c r="ALO20"/>
    </row>
    <row r="21" spans="1:1003" s="39" customFormat="1" ht="57" customHeight="1" x14ac:dyDescent="0.25">
      <c r="A21" s="154"/>
      <c r="B21" s="155"/>
      <c r="C21" s="138"/>
      <c r="D21" s="139"/>
      <c r="E21" s="140"/>
      <c r="F21" s="138"/>
      <c r="G21" s="138"/>
      <c r="H21" s="138"/>
      <c r="I21" s="138"/>
      <c r="J21" s="141"/>
      <c r="K21" s="156"/>
      <c r="L21" s="160"/>
      <c r="M21" s="174" t="s">
        <v>74</v>
      </c>
      <c r="N21" s="153"/>
      <c r="O21" s="153"/>
      <c r="P21" s="153"/>
      <c r="Q21" s="153">
        <v>0</v>
      </c>
      <c r="R21" s="153">
        <v>0</v>
      </c>
      <c r="S21" s="158"/>
      <c r="T21" s="204"/>
      <c r="V21" s="202"/>
      <c r="ALK21" s="50"/>
      <c r="ALL21" s="50"/>
      <c r="ALM21" s="50"/>
      <c r="ALN21" s="50"/>
      <c r="ALO21" s="50"/>
    </row>
    <row r="22" spans="1:1003" ht="6.75" customHeight="1" x14ac:dyDescent="0.25">
      <c r="A22" s="129"/>
      <c r="B22" s="130"/>
      <c r="C22" s="131"/>
      <c r="D22" s="132"/>
      <c r="E22" s="133"/>
      <c r="F22" s="132"/>
      <c r="G22" s="132"/>
      <c r="H22" s="132"/>
      <c r="I22" s="132"/>
      <c r="J22" s="134"/>
      <c r="K22" s="135"/>
      <c r="L22" s="161"/>
      <c r="M22" s="180"/>
      <c r="N22" s="180"/>
      <c r="O22" s="180"/>
      <c r="P22" s="180"/>
      <c r="Q22" s="180"/>
      <c r="R22" s="180"/>
      <c r="S22" s="158"/>
      <c r="T22" s="205"/>
    </row>
    <row r="23" spans="1:1003" s="39" customFormat="1" ht="95.45" customHeight="1" x14ac:dyDescent="0.25">
      <c r="A23" s="194">
        <v>7</v>
      </c>
      <c r="B23" s="195" t="s">
        <v>46</v>
      </c>
      <c r="C23" s="137" t="s">
        <v>47</v>
      </c>
      <c r="D23" s="139" t="s">
        <v>48</v>
      </c>
      <c r="E23" s="140">
        <v>44279</v>
      </c>
      <c r="F23" s="138" t="s">
        <v>49</v>
      </c>
      <c r="G23" s="138"/>
      <c r="H23" s="138"/>
      <c r="I23" s="137" t="s">
        <v>50</v>
      </c>
      <c r="J23" s="141" t="s">
        <v>32</v>
      </c>
      <c r="K23" s="142">
        <v>0.04</v>
      </c>
      <c r="L23" s="160">
        <v>44536</v>
      </c>
      <c r="M23" s="179" t="s">
        <v>79</v>
      </c>
      <c r="N23" s="153">
        <f>IF(N$4&gt;VALUE(RIGHT($L23,4)),$K23*N24,)</f>
        <v>0</v>
      </c>
      <c r="O23" s="153">
        <f>IF(O$4&gt;VALUE(RIGHT($L23,4)),$K23*P24,)</f>
        <v>0</v>
      </c>
      <c r="P23" s="153">
        <f>IF(Q$4&gt;VALUE(RIGHT($L23,4)),$K23*P24,)</f>
        <v>0</v>
      </c>
      <c r="Q23" s="153">
        <v>203</v>
      </c>
      <c r="R23" s="153">
        <v>203</v>
      </c>
      <c r="S23" s="158">
        <f t="shared" ref="S23:S25" si="14">SUM(N23:R23)-SUM(N24:R24)</f>
        <v>203</v>
      </c>
      <c r="T23" s="203">
        <f t="shared" ref="T23:T25" si="15">SUM(N23:Q23)-SUM(N24:Q24)</f>
        <v>0</v>
      </c>
      <c r="ALK23"/>
      <c r="ALL23"/>
      <c r="ALM23"/>
      <c r="ALN23"/>
      <c r="ALO23"/>
    </row>
    <row r="24" spans="1:1003" s="49" customFormat="1" ht="17.850000000000001" customHeight="1" x14ac:dyDescent="0.25">
      <c r="A24" s="194"/>
      <c r="B24" s="194"/>
      <c r="C24" s="26"/>
      <c r="D24" s="27"/>
      <c r="E24" s="136"/>
      <c r="F24" s="27"/>
      <c r="G24" s="27"/>
      <c r="H24" s="27"/>
      <c r="I24" s="27"/>
      <c r="J24" s="28"/>
      <c r="K24" s="157"/>
      <c r="L24" s="163"/>
      <c r="M24" s="174" t="s">
        <v>74</v>
      </c>
      <c r="N24" s="153"/>
      <c r="O24" s="153"/>
      <c r="P24" s="153"/>
      <c r="Q24" s="153">
        <v>203</v>
      </c>
      <c r="R24" s="153"/>
      <c r="S24" s="158"/>
      <c r="T24" s="204"/>
      <c r="ALK24" s="50"/>
      <c r="ALL24" s="50"/>
      <c r="ALM24" s="50"/>
      <c r="ALN24" s="50"/>
      <c r="ALO24" s="50"/>
    </row>
    <row r="25" spans="1:1003" ht="6.75" customHeight="1" thickBot="1" x14ac:dyDescent="0.3">
      <c r="A25" s="130"/>
      <c r="B25" s="130"/>
      <c r="C25" s="131"/>
      <c r="D25" s="132"/>
      <c r="E25" s="133"/>
      <c r="F25" s="132"/>
      <c r="G25" s="132"/>
      <c r="H25" s="132"/>
      <c r="I25" s="132"/>
      <c r="J25" s="134"/>
      <c r="K25" s="135"/>
      <c r="L25" s="161"/>
      <c r="M25" s="180"/>
      <c r="N25" s="180"/>
      <c r="O25" s="180"/>
      <c r="P25" s="180"/>
      <c r="Q25" s="180"/>
      <c r="R25" s="180"/>
      <c r="S25" s="158"/>
      <c r="T25" s="205"/>
    </row>
    <row r="26" spans="1:1003" ht="32.25" customHeight="1" thickBot="1" x14ac:dyDescent="0.3">
      <c r="A26" s="19"/>
      <c r="B26" s="51"/>
      <c r="C26" s="52"/>
      <c r="D26" s="53"/>
      <c r="E26" s="119"/>
      <c r="F26" s="120"/>
      <c r="G26" s="120"/>
      <c r="H26" s="120"/>
      <c r="I26" s="121"/>
      <c r="J26" s="122"/>
      <c r="K26" s="123"/>
      <c r="L26" s="166"/>
      <c r="M26" s="181"/>
      <c r="N26" s="124"/>
      <c r="O26" s="124"/>
      <c r="P26" s="124"/>
      <c r="Q26" s="124"/>
      <c r="R26" s="124"/>
      <c r="S26" s="191">
        <f>SUM(S5:S23)</f>
        <v>1335.22</v>
      </c>
      <c r="T26" s="191">
        <f>SUM(T5:T23)</f>
        <v>400</v>
      </c>
    </row>
    <row r="27" spans="1:1003" ht="6.75" customHeight="1" thickBot="1" x14ac:dyDescent="0.3">
      <c r="A27" s="31"/>
      <c r="B27" s="31"/>
      <c r="C27" s="32"/>
      <c r="D27" s="33"/>
      <c r="E27" s="34"/>
      <c r="F27" s="33"/>
      <c r="G27" s="33"/>
      <c r="H27" s="33"/>
      <c r="I27" s="33"/>
      <c r="J27" s="35"/>
      <c r="K27" s="36"/>
      <c r="L27" s="167"/>
      <c r="M27" s="182"/>
      <c r="N27" s="102"/>
      <c r="O27" s="102"/>
      <c r="P27" s="102"/>
      <c r="Q27" s="102"/>
      <c r="R27" s="102"/>
      <c r="S27" s="104"/>
      <c r="T27" s="206"/>
    </row>
    <row r="28" spans="1:1003" s="39" customFormat="1" x14ac:dyDescent="0.25">
      <c r="A28" s="196"/>
      <c r="B28" s="42"/>
      <c r="C28" s="43"/>
      <c r="D28" s="44"/>
      <c r="E28" s="45"/>
      <c r="F28" s="46"/>
      <c r="G28" s="46"/>
      <c r="H28" s="46"/>
      <c r="I28" s="46"/>
      <c r="J28" s="47"/>
      <c r="K28" s="48"/>
      <c r="L28" s="168"/>
      <c r="M28" s="176"/>
      <c r="N28" s="106"/>
      <c r="O28" s="106"/>
      <c r="P28" s="103"/>
      <c r="Q28" s="103"/>
      <c r="R28" s="103"/>
      <c r="S28" s="103"/>
      <c r="T28" s="103"/>
      <c r="ALK28"/>
      <c r="ALL28"/>
      <c r="ALM28"/>
      <c r="ALN28"/>
      <c r="ALO28"/>
    </row>
    <row r="29" spans="1:1003" ht="32.25" customHeight="1" thickBot="1" x14ac:dyDescent="0.3">
      <c r="A29" s="196"/>
      <c r="B29" s="51"/>
      <c r="C29" s="52"/>
      <c r="D29" s="53"/>
      <c r="E29" s="54"/>
      <c r="F29" s="55"/>
      <c r="G29" s="55"/>
      <c r="H29" s="55"/>
      <c r="I29" s="56"/>
      <c r="J29" s="57"/>
      <c r="K29" s="58"/>
      <c r="L29" s="169"/>
      <c r="M29" s="183"/>
      <c r="N29" s="105"/>
      <c r="O29" s="105"/>
      <c r="P29" s="105"/>
      <c r="Q29" s="105"/>
      <c r="R29" s="105"/>
      <c r="S29" s="105"/>
      <c r="T29" s="105"/>
    </row>
    <row r="30" spans="1:1003" ht="6.75" customHeight="1" x14ac:dyDescent="0.25">
      <c r="A30" s="31"/>
      <c r="B30" s="31"/>
      <c r="C30" s="32"/>
      <c r="D30" s="33"/>
      <c r="E30" s="34"/>
      <c r="F30" s="33"/>
      <c r="G30" s="33"/>
      <c r="H30" s="33"/>
      <c r="I30" s="33"/>
      <c r="J30" s="35"/>
      <c r="K30" s="36"/>
      <c r="L30" s="167"/>
      <c r="M30" s="182"/>
      <c r="N30" s="102"/>
      <c r="O30" s="102"/>
      <c r="P30" s="102"/>
      <c r="Q30" s="102"/>
      <c r="R30" s="102"/>
      <c r="S30" s="102"/>
      <c r="T30" s="206"/>
    </row>
    <row r="31" spans="1:1003" s="39" customFormat="1" ht="35.25" customHeight="1" x14ac:dyDescent="0.25">
      <c r="A31" s="19"/>
      <c r="B31" s="59"/>
      <c r="C31" s="60"/>
      <c r="D31" s="61"/>
      <c r="E31" s="40"/>
      <c r="F31" s="62"/>
      <c r="G31" s="62"/>
      <c r="H31" s="62"/>
      <c r="I31" s="62"/>
      <c r="J31" s="63"/>
      <c r="K31" s="64"/>
      <c r="L31" s="65"/>
      <c r="M31" s="176"/>
      <c r="N31" s="106"/>
      <c r="O31" s="106"/>
      <c r="P31" s="103"/>
      <c r="Q31" s="103"/>
      <c r="R31" s="103"/>
      <c r="S31" s="103"/>
      <c r="T31" s="103"/>
      <c r="ALK31"/>
      <c r="ALL31"/>
      <c r="ALM31"/>
      <c r="ALN31"/>
      <c r="ALO31"/>
    </row>
    <row r="32" spans="1:1003" s="31" customFormat="1" ht="6.75" customHeight="1" x14ac:dyDescent="0.25">
      <c r="L32" s="170"/>
      <c r="M32" s="184"/>
      <c r="N32" s="107"/>
      <c r="O32" s="107"/>
      <c r="P32" s="107"/>
      <c r="Q32" s="107"/>
      <c r="R32" s="107"/>
      <c r="S32" s="107"/>
      <c r="T32" s="30"/>
    </row>
    <row r="33" spans="1:1003" ht="32.25" customHeight="1" thickBot="1" x14ac:dyDescent="0.3">
      <c r="A33" s="19"/>
      <c r="B33" s="51"/>
      <c r="C33" s="52"/>
      <c r="D33" s="53"/>
      <c r="E33" s="54"/>
      <c r="F33" s="55"/>
      <c r="G33" s="55"/>
      <c r="H33" s="55"/>
      <c r="I33" s="56"/>
      <c r="J33" s="57"/>
      <c r="K33" s="58"/>
      <c r="L33" s="169"/>
      <c r="M33" s="183"/>
      <c r="N33" s="105"/>
      <c r="O33" s="105"/>
      <c r="P33" s="105"/>
      <c r="Q33" s="105"/>
      <c r="R33" s="105"/>
      <c r="S33" s="105"/>
      <c r="T33" s="105"/>
    </row>
    <row r="34" spans="1:1003" s="39" customFormat="1" ht="9.75" customHeight="1" x14ac:dyDescent="0.25">
      <c r="A34" s="66"/>
      <c r="B34" s="66"/>
      <c r="C34" s="67"/>
      <c r="D34" s="68"/>
      <c r="E34" s="69"/>
      <c r="F34" s="70"/>
      <c r="G34" s="70"/>
      <c r="H34" s="70"/>
      <c r="I34" s="70"/>
      <c r="J34" s="71"/>
      <c r="K34" s="72"/>
      <c r="L34" s="73"/>
      <c r="M34" s="185"/>
      <c r="N34" s="108"/>
      <c r="O34" s="108"/>
      <c r="P34" s="109"/>
      <c r="Q34" s="109"/>
      <c r="R34" s="109"/>
      <c r="S34" s="109"/>
      <c r="T34" s="109"/>
      <c r="ALK34"/>
      <c r="ALL34"/>
      <c r="ALM34"/>
      <c r="ALN34"/>
      <c r="ALO34"/>
    </row>
    <row r="35" spans="1:1003" ht="16.5" customHeight="1" thickBot="1" x14ac:dyDescent="0.3">
      <c r="A35" s="74" t="s">
        <v>51</v>
      </c>
      <c r="B35" s="75"/>
      <c r="C35" s="76"/>
      <c r="D35" s="75"/>
      <c r="E35" s="77"/>
      <c r="F35" s="75"/>
      <c r="G35" s="75"/>
      <c r="H35" s="75"/>
      <c r="I35" s="78"/>
      <c r="J35" s="79"/>
      <c r="K35" s="80"/>
      <c r="L35" s="81"/>
      <c r="M35" s="186"/>
      <c r="N35" s="110"/>
      <c r="O35" s="110"/>
      <c r="P35" s="110"/>
      <c r="Q35" s="110"/>
      <c r="R35" s="110"/>
      <c r="S35" s="110"/>
      <c r="T35" s="207"/>
    </row>
    <row r="36" spans="1:1003" s="39" customFormat="1" ht="48" customHeight="1" thickBot="1" x14ac:dyDescent="0.3">
      <c r="A36" s="19">
        <v>1</v>
      </c>
      <c r="B36" s="82" t="s">
        <v>52</v>
      </c>
      <c r="C36" s="83" t="s">
        <v>53</v>
      </c>
      <c r="D36" s="84" t="s">
        <v>17</v>
      </c>
      <c r="E36" s="85">
        <v>43034</v>
      </c>
      <c r="F36" s="86" t="s">
        <v>18</v>
      </c>
      <c r="G36" s="86"/>
      <c r="H36" s="87" t="s">
        <v>54</v>
      </c>
      <c r="I36" s="88" t="s">
        <v>55</v>
      </c>
      <c r="J36" s="89"/>
      <c r="K36" s="90">
        <v>0</v>
      </c>
      <c r="L36" s="171">
        <v>43034</v>
      </c>
      <c r="M36" s="187"/>
      <c r="N36" s="111"/>
      <c r="O36" s="111"/>
      <c r="P36" s="111"/>
      <c r="Q36" s="111"/>
      <c r="R36" s="111"/>
      <c r="S36" s="111"/>
      <c r="T36" s="111"/>
      <c r="ALK36"/>
      <c r="ALL36"/>
      <c r="ALM36"/>
      <c r="ALN36"/>
      <c r="ALO36"/>
    </row>
    <row r="37" spans="1:1003" ht="6.75" customHeight="1" thickBot="1" x14ac:dyDescent="0.3">
      <c r="A37" s="30"/>
      <c r="B37" s="31"/>
      <c r="C37" s="32"/>
      <c r="D37" s="33"/>
      <c r="E37" s="34"/>
      <c r="F37" s="33"/>
      <c r="G37" s="33"/>
      <c r="H37" s="33"/>
      <c r="I37" s="33"/>
      <c r="J37" s="35"/>
      <c r="K37" s="36"/>
      <c r="L37" s="167"/>
      <c r="M37" s="182"/>
      <c r="N37" s="102"/>
      <c r="O37" s="102"/>
      <c r="P37" s="102"/>
      <c r="Q37" s="102"/>
      <c r="R37" s="102"/>
      <c r="S37" s="102"/>
      <c r="T37" s="206"/>
    </row>
    <row r="38" spans="1:1003" ht="40.5" customHeight="1" thickBot="1" x14ac:dyDescent="0.3">
      <c r="A38" s="19">
        <v>2</v>
      </c>
      <c r="B38" s="91" t="s">
        <v>56</v>
      </c>
      <c r="C38" s="92" t="s">
        <v>57</v>
      </c>
      <c r="D38" s="93" t="s">
        <v>17</v>
      </c>
      <c r="E38" s="94">
        <v>43026</v>
      </c>
      <c r="F38" s="93" t="s">
        <v>30</v>
      </c>
      <c r="G38" s="93"/>
      <c r="H38" s="93"/>
      <c r="I38" s="95" t="s">
        <v>58</v>
      </c>
      <c r="J38" s="96"/>
      <c r="K38" s="97">
        <v>0</v>
      </c>
      <c r="L38" s="172" t="s">
        <v>59</v>
      </c>
      <c r="M38" s="188"/>
      <c r="N38" s="112"/>
      <c r="O38" s="112"/>
      <c r="P38" s="112"/>
      <c r="Q38" s="112"/>
      <c r="R38" s="112"/>
      <c r="S38" s="112"/>
      <c r="T38" s="111"/>
    </row>
    <row r="39" spans="1:1003" ht="6.75" customHeight="1" thickBot="1" x14ac:dyDescent="0.3">
      <c r="A39" s="30"/>
      <c r="B39" s="31"/>
      <c r="C39" s="32"/>
      <c r="D39" s="33"/>
      <c r="E39" s="34"/>
      <c r="F39" s="33"/>
      <c r="G39" s="33"/>
      <c r="H39" s="33"/>
      <c r="I39" s="33"/>
      <c r="J39" s="35"/>
      <c r="K39" s="36"/>
      <c r="L39" s="167"/>
      <c r="M39" s="182"/>
      <c r="N39" s="102"/>
      <c r="O39" s="102"/>
      <c r="P39" s="102"/>
      <c r="Q39" s="102"/>
      <c r="R39" s="102"/>
      <c r="S39" s="102"/>
      <c r="T39" s="206"/>
    </row>
    <row r="40" spans="1:1003" ht="60.75" thickBot="1" x14ac:dyDescent="0.3">
      <c r="A40" s="19">
        <v>3</v>
      </c>
      <c r="B40" s="91" t="s">
        <v>60</v>
      </c>
      <c r="C40" s="92" t="s">
        <v>36</v>
      </c>
      <c r="D40" s="93" t="s">
        <v>17</v>
      </c>
      <c r="E40" s="94">
        <v>42935</v>
      </c>
      <c r="F40" s="93" t="s">
        <v>30</v>
      </c>
      <c r="G40" s="93"/>
      <c r="H40" s="93"/>
      <c r="I40" s="95" t="s">
        <v>58</v>
      </c>
      <c r="J40" s="96"/>
      <c r="K40" s="97">
        <v>0</v>
      </c>
      <c r="L40" s="172" t="s">
        <v>61</v>
      </c>
      <c r="M40" s="188"/>
      <c r="N40" s="112"/>
      <c r="O40" s="112"/>
      <c r="P40" s="112"/>
      <c r="Q40" s="112"/>
      <c r="R40" s="112"/>
      <c r="S40" s="112"/>
      <c r="T40" s="111"/>
    </row>
    <row r="41" spans="1:1003" ht="6.75" customHeight="1" thickBot="1" x14ac:dyDescent="0.3">
      <c r="A41" s="30"/>
      <c r="B41" s="31"/>
      <c r="C41" s="32"/>
      <c r="D41" s="33"/>
      <c r="E41" s="34"/>
      <c r="F41" s="33"/>
      <c r="G41" s="33"/>
      <c r="H41" s="33"/>
      <c r="I41" s="33"/>
      <c r="J41" s="35"/>
      <c r="K41" s="36"/>
      <c r="L41" s="167"/>
      <c r="M41" s="182"/>
      <c r="N41" s="102"/>
      <c r="O41" s="102"/>
      <c r="P41" s="102"/>
      <c r="Q41" s="102"/>
      <c r="R41" s="102"/>
      <c r="S41" s="102"/>
      <c r="T41" s="206"/>
    </row>
    <row r="42" spans="1:1003" ht="60" x14ac:dyDescent="0.25">
      <c r="A42" s="19">
        <v>4</v>
      </c>
      <c r="B42" s="98" t="s">
        <v>62</v>
      </c>
      <c r="C42" s="20" t="s">
        <v>57</v>
      </c>
      <c r="D42" s="21" t="s">
        <v>17</v>
      </c>
      <c r="E42" s="22">
        <v>43026</v>
      </c>
      <c r="F42" s="21" t="s">
        <v>30</v>
      </c>
      <c r="G42" s="21"/>
      <c r="H42" s="21"/>
      <c r="I42" s="99" t="s">
        <v>58</v>
      </c>
      <c r="J42" s="24"/>
      <c r="K42" s="37">
        <v>0</v>
      </c>
      <c r="L42" s="173" t="s">
        <v>63</v>
      </c>
      <c r="M42" s="189"/>
      <c r="N42" s="113"/>
      <c r="O42" s="113"/>
      <c r="P42" s="113"/>
      <c r="Q42" s="113"/>
      <c r="R42" s="113"/>
      <c r="S42" s="113"/>
      <c r="T42" s="208"/>
    </row>
    <row r="43" spans="1:1003" ht="6.75" customHeight="1" thickBot="1" x14ac:dyDescent="0.3">
      <c r="A43" s="30"/>
      <c r="B43" s="31"/>
      <c r="C43" s="32"/>
      <c r="D43" s="33"/>
      <c r="E43" s="34"/>
      <c r="F43" s="33"/>
      <c r="G43" s="33"/>
      <c r="H43" s="33"/>
      <c r="I43" s="33"/>
      <c r="J43" s="35"/>
      <c r="K43" s="36"/>
      <c r="L43" s="167"/>
      <c r="M43" s="182"/>
      <c r="N43" s="102"/>
      <c r="O43" s="102"/>
      <c r="P43" s="102"/>
      <c r="Q43" s="102"/>
      <c r="R43" s="102"/>
      <c r="S43" s="102"/>
      <c r="T43" s="206"/>
    </row>
    <row r="44" spans="1:1003" ht="60" x14ac:dyDescent="0.25">
      <c r="A44" s="19">
        <v>5</v>
      </c>
      <c r="B44" s="98" t="s">
        <v>64</v>
      </c>
      <c r="C44" s="20" t="s">
        <v>65</v>
      </c>
      <c r="D44" s="21" t="s">
        <v>17</v>
      </c>
      <c r="E44" s="22">
        <v>42909</v>
      </c>
      <c r="F44" s="23" t="s">
        <v>18</v>
      </c>
      <c r="G44" s="23"/>
      <c r="H44" s="23"/>
      <c r="I44" s="99" t="s">
        <v>58</v>
      </c>
      <c r="J44" s="24"/>
      <c r="K44" s="37">
        <v>0</v>
      </c>
      <c r="L44" s="173" t="s">
        <v>66</v>
      </c>
      <c r="M44" s="189"/>
      <c r="N44" s="113"/>
      <c r="O44" s="113"/>
      <c r="P44" s="113"/>
      <c r="Q44" s="113"/>
      <c r="R44" s="113"/>
      <c r="S44" s="113"/>
      <c r="T44" s="208"/>
    </row>
    <row r="45" spans="1:1003" ht="6.75" customHeight="1" thickBot="1" x14ac:dyDescent="0.3">
      <c r="A45" s="30"/>
      <c r="B45" s="31"/>
      <c r="C45" s="32"/>
      <c r="D45" s="33"/>
      <c r="E45" s="34"/>
      <c r="F45" s="33"/>
      <c r="G45" s="33"/>
      <c r="H45" s="33"/>
      <c r="I45" s="33"/>
      <c r="J45" s="35"/>
      <c r="K45" s="36"/>
      <c r="L45" s="167"/>
      <c r="M45" s="182"/>
      <c r="N45" s="102"/>
      <c r="O45" s="102"/>
      <c r="P45" s="102"/>
      <c r="Q45" s="102"/>
      <c r="R45" s="102"/>
      <c r="S45" s="102"/>
      <c r="T45" s="206"/>
    </row>
    <row r="46" spans="1:1003" ht="60" x14ac:dyDescent="0.25">
      <c r="A46" s="19">
        <v>6</v>
      </c>
      <c r="B46" s="98" t="s">
        <v>67</v>
      </c>
      <c r="C46" s="20" t="s">
        <v>65</v>
      </c>
      <c r="D46" s="21" t="s">
        <v>17</v>
      </c>
      <c r="E46" s="22">
        <v>42909</v>
      </c>
      <c r="F46" s="23" t="s">
        <v>18</v>
      </c>
      <c r="G46" s="23"/>
      <c r="H46" s="23"/>
      <c r="I46" s="99" t="s">
        <v>58</v>
      </c>
      <c r="J46" s="24"/>
      <c r="K46" s="37">
        <v>0</v>
      </c>
      <c r="L46" s="173" t="s">
        <v>66</v>
      </c>
      <c r="M46" s="189"/>
      <c r="N46" s="113"/>
      <c r="O46" s="113"/>
      <c r="P46" s="113"/>
      <c r="Q46" s="113"/>
      <c r="R46" s="113"/>
      <c r="S46" s="113"/>
      <c r="T46" s="208"/>
    </row>
    <row r="47" spans="1:1003" ht="6.75" customHeight="1" thickBot="1" x14ac:dyDescent="0.3">
      <c r="A47" s="30"/>
      <c r="B47" s="31"/>
      <c r="C47" s="32"/>
      <c r="D47" s="33"/>
      <c r="E47" s="34"/>
      <c r="F47" s="33"/>
      <c r="G47" s="33"/>
      <c r="H47" s="33"/>
      <c r="I47" s="33"/>
      <c r="J47" s="35"/>
      <c r="K47" s="36"/>
      <c r="L47" s="167"/>
      <c r="M47" s="182"/>
      <c r="N47" s="102"/>
      <c r="O47" s="102"/>
      <c r="P47" s="102"/>
      <c r="Q47" s="102"/>
      <c r="R47" s="102"/>
      <c r="S47" s="102"/>
      <c r="T47" s="206"/>
    </row>
    <row r="48" spans="1:1003" ht="60" x14ac:dyDescent="0.25">
      <c r="A48" s="19">
        <v>7</v>
      </c>
      <c r="B48" s="98" t="s">
        <v>68</v>
      </c>
      <c r="C48" s="20" t="s">
        <v>69</v>
      </c>
      <c r="D48" s="21" t="s">
        <v>17</v>
      </c>
      <c r="E48" s="22">
        <v>42972</v>
      </c>
      <c r="F48" s="21" t="s">
        <v>30</v>
      </c>
      <c r="G48" s="21"/>
      <c r="H48" s="21"/>
      <c r="I48" s="99" t="s">
        <v>58</v>
      </c>
      <c r="J48" s="24"/>
      <c r="K48" s="37"/>
      <c r="L48" s="173" t="s">
        <v>70</v>
      </c>
      <c r="M48" s="189"/>
      <c r="N48" s="113"/>
      <c r="O48" s="113"/>
      <c r="P48" s="113"/>
      <c r="Q48" s="113"/>
      <c r="R48" s="113"/>
      <c r="S48" s="113"/>
      <c r="T48" s="208"/>
    </row>
    <row r="49" spans="1:20" ht="6.75" customHeight="1" thickBot="1" x14ac:dyDescent="0.3">
      <c r="A49" s="30"/>
      <c r="B49" s="31"/>
      <c r="C49" s="32"/>
      <c r="D49" s="33"/>
      <c r="E49" s="34"/>
      <c r="F49" s="33"/>
      <c r="G49" s="33"/>
      <c r="H49" s="33"/>
      <c r="I49" s="33"/>
      <c r="J49" s="35"/>
      <c r="K49" s="36"/>
      <c r="L49" s="167"/>
      <c r="M49" s="182"/>
      <c r="N49" s="102"/>
      <c r="O49" s="102"/>
      <c r="P49" s="102"/>
      <c r="Q49" s="102"/>
      <c r="R49" s="102"/>
      <c r="S49" s="102"/>
      <c r="T49" s="206"/>
    </row>
    <row r="50" spans="1:20" ht="60" x14ac:dyDescent="0.25">
      <c r="A50" s="19">
        <v>8</v>
      </c>
      <c r="B50" s="98" t="s">
        <v>71</v>
      </c>
      <c r="C50" s="20" t="s">
        <v>69</v>
      </c>
      <c r="D50" s="21" t="s">
        <v>17</v>
      </c>
      <c r="E50" s="22">
        <v>42975</v>
      </c>
      <c r="F50" s="21" t="s">
        <v>30</v>
      </c>
      <c r="G50" s="21"/>
      <c r="H50" s="21"/>
      <c r="I50" s="99" t="s">
        <v>58</v>
      </c>
      <c r="J50" s="24"/>
      <c r="K50" s="37">
        <v>0</v>
      </c>
      <c r="L50" s="173" t="s">
        <v>72</v>
      </c>
      <c r="M50" s="189"/>
      <c r="N50" s="113"/>
      <c r="O50" s="113"/>
      <c r="P50" s="113"/>
      <c r="Q50" s="113"/>
      <c r="R50" s="113"/>
      <c r="S50" s="113"/>
      <c r="T50" s="208"/>
    </row>
    <row r="51" spans="1:20" ht="6" customHeight="1" x14ac:dyDescent="0.25">
      <c r="A51" s="31"/>
      <c r="B51" s="31"/>
      <c r="C51" s="32"/>
      <c r="D51" s="33"/>
      <c r="E51" s="34"/>
      <c r="F51" s="33"/>
      <c r="G51" s="33"/>
      <c r="H51" s="33"/>
      <c r="I51" s="33"/>
      <c r="J51" s="33"/>
      <c r="K51" s="36"/>
      <c r="L51" s="167"/>
      <c r="M51" s="182"/>
      <c r="N51" s="102"/>
      <c r="O51" s="102"/>
      <c r="P51" s="102"/>
      <c r="Q51" s="102"/>
      <c r="R51" s="102"/>
      <c r="S51" s="102"/>
      <c r="T51" s="206"/>
    </row>
  </sheetData>
  <mergeCells count="14">
    <mergeCell ref="I1:L1"/>
    <mergeCell ref="I2:L2"/>
    <mergeCell ref="I3:L3"/>
    <mergeCell ref="A5:A6"/>
    <mergeCell ref="A8:A9"/>
    <mergeCell ref="B8:B9"/>
    <mergeCell ref="A23:A24"/>
    <mergeCell ref="B23:B24"/>
    <mergeCell ref="A28:A29"/>
    <mergeCell ref="A11:A12"/>
    <mergeCell ref="I11:I12"/>
    <mergeCell ref="A14:A15"/>
    <mergeCell ref="A17:A18"/>
    <mergeCell ref="B17:B18"/>
  </mergeCells>
  <conditionalFormatting sqref="H1:H3">
    <cfRule type="dataBar" priority="2">
      <dataBar>
        <cfvo type="min"/>
        <cfvo type="max"/>
        <color rgb="FF2A6099"/>
      </dataBar>
      <extLst>
        <ext xmlns:x14="http://schemas.microsoft.com/office/spreadsheetml/2009/9/main" uri="{B025F937-C7B1-47D3-B67F-A62EFF666E3E}">
          <x14:id>{A882C8C8-C2F6-41E5-92D2-A6A212CECBBE}</x14:id>
        </ext>
      </extLst>
    </cfRule>
  </conditionalFormatting>
  <pageMargins left="0.23611111111111099" right="0.23611111111111099" top="0.39374999999999999" bottom="0.39374999999999999" header="0.511811023622047" footer="0.511811023622047"/>
  <pageSetup paperSize="9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82C8C8-C2F6-41E5-92D2-A6A212CECBBE}">
            <x14:dataBar minLength="0" maxLength="100">
              <x14:cfvo type="autoMin"/>
              <x14:cfvo type="autoMax"/>
              <x14:negativeFillColor rgb="FF2A6099"/>
              <x14:axisColor rgb="FF000000"/>
            </x14:dataBar>
          </x14:cfRule>
          <xm:sqref>H1:H3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57" sqref="B57"/>
    </sheetView>
  </sheetViews>
  <sheetFormatPr baseColWidth="10" defaultColWidth="10.7109375" defaultRowHeight="15" x14ac:dyDescent="0.25"/>
  <sheetData/>
  <pageMargins left="0.51180555555555596" right="0.51180555555555596" top="0.55138888888888904" bottom="0.55138888888888904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</dc:creator>
  <dc:description/>
  <cp:lastModifiedBy>Jean-Paul Gardette</cp:lastModifiedBy>
  <cp:revision>26</cp:revision>
  <cp:lastPrinted>2022-01-02T17:40:27Z</cp:lastPrinted>
  <dcterms:created xsi:type="dcterms:W3CDTF">2006-09-12T15:06:44Z</dcterms:created>
  <dcterms:modified xsi:type="dcterms:W3CDTF">2023-01-26T14:20:19Z</dcterms:modified>
  <dc:language>fr-FR</dc:language>
</cp:coreProperties>
</file>