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Finances\Demande emprunt 3\"/>
    </mc:Choice>
  </mc:AlternateContent>
  <bookViews>
    <workbookView xWindow="0" yWindow="0" windowWidth="13035" windowHeight="10095"/>
  </bookViews>
  <sheets>
    <sheet name="Feuil1" sheetId="1" r:id="rId1"/>
    <sheet name="Feuil2" sheetId="2" r:id="rId2"/>
  </sheets>
  <externalReferences>
    <externalReference r:id="rId3"/>
    <externalReference r:id="rId4"/>
  </externalReferences>
  <definedNames>
    <definedName name="Beg_Bal">Feuil1!$C$21:$C$368</definedName>
    <definedName name="CAP1E">Feuil1!#REF!</definedName>
    <definedName name="DATDB">Feuil1!#REF!</definedName>
    <definedName name="DebAmort">Feuil1!$E$6</definedName>
    <definedName name="Différé">[1]TAM!$V$8</definedName>
    <definedName name="DiffTotal">Feuil1!#REF!</definedName>
    <definedName name="EchFIXE">Feuil1!#REF!</definedName>
    <definedName name="End_Bal">'[2]Tableau d''amortissement'!$I$19:$I$378</definedName>
    <definedName name="Extra_Pay">Feuil1!$E$21:$E$368</definedName>
    <definedName name="FraisF">Feuil1!#REF!</definedName>
    <definedName name="FraisV">Feuil1!#REF!</definedName>
    <definedName name="Header_Row">ROW('[2]Tableau d''amortissement'!#REF!)</definedName>
    <definedName name="Ijour">Feuil1!#REF!</definedName>
    <definedName name="Imois">Feuil1!#REF!</definedName>
    <definedName name="Int">Feuil1!$H$21:$H$369</definedName>
    <definedName name="INT1E">Feuil1!#REF!</definedName>
    <definedName name="Interest_Rate">'[2]Tableau d''amortissement'!$D$6</definedName>
    <definedName name="Jour1">Feuil1!#REF!</definedName>
    <definedName name="Jour2">Feuil1!#REF!</definedName>
    <definedName name="Last_Row">IF(Values_Entered,Header_Row+Number_of_Payments,Header_Row)</definedName>
    <definedName name="Loan_Amount">'[2]Tableau d''amortissement'!$D$5</definedName>
    <definedName name="Loan_Start">'[2]Tableau d''amortissement'!$D$9</definedName>
    <definedName name="Loan_Years">'[2]Tableau d''amortissement'!$D$7</definedName>
    <definedName name="MoisD">Feuil1!#REF!</definedName>
    <definedName name="NbDeci">Feuil1!#REF!</definedName>
    <definedName name="NbEch">Feuil1!#REF!</definedName>
    <definedName name="NoEchMaxi">Feuil1!#REF!</definedName>
    <definedName name="NoEchRemb">Feuil1!#REF!</definedName>
    <definedName name="Num_Pmt_Per_Year">Feuil1!$D$21</definedName>
    <definedName name="Number_of_Payments">MATCH(0.01,End_Bal,-1)+1</definedName>
    <definedName name="Pay_Num">Feuil1!$A$21:$A$368</definedName>
    <definedName name="Princ">Feuil1!$G$21:$G$369</definedName>
    <definedName name="Sched_Pay">Feuil1!$D$21:$D$368</definedName>
    <definedName name="Scheduled_Extra_Payments">Feuil1!$D$23</definedName>
    <definedName name="Scheduled_Monthly_Payment">Feuil1!#REF!</definedName>
    <definedName name="Total_Pay">Feuil1!$F$21:$F$368</definedName>
    <definedName name="Values_Entered">IF(Loan_Amount*Interest_Rate*Loan_Years*Loan_Start&gt;0,1,0)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10" i="1"/>
  <c r="D10" i="1"/>
  <c r="E5" i="1"/>
  <c r="E4" i="1" l="1"/>
  <c r="E6" i="1" l="1"/>
</calcChain>
</file>

<file path=xl/sharedStrings.xml><?xml version="1.0" encoding="utf-8"?>
<sst xmlns="http://schemas.openxmlformats.org/spreadsheetml/2006/main" count="27" uniqueCount="24">
  <si>
    <t xml:space="preserve">Banque </t>
  </si>
  <si>
    <t>Capital (€)</t>
  </si>
  <si>
    <t>Durée (an)</t>
  </si>
  <si>
    <t>CA</t>
  </si>
  <si>
    <t>Taux %</t>
  </si>
  <si>
    <t>NEF</t>
  </si>
  <si>
    <t>Échéance/an</t>
  </si>
  <si>
    <t>Frais D</t>
  </si>
  <si>
    <t>Cout avec frais</t>
  </si>
  <si>
    <t>Année</t>
  </si>
  <si>
    <t>Observations</t>
  </si>
  <si>
    <t>Payement différé 1 an CA</t>
  </si>
  <si>
    <t>Payement différé 6 mois NEF</t>
  </si>
  <si>
    <t>Ecart</t>
  </si>
  <si>
    <t>Cumul Intérêt 
NEF</t>
  </si>
  <si>
    <t>cumul Intérêt 
CA</t>
  </si>
  <si>
    <t>On ne paie rien la 1ère année
 ni intérêt, ni capital</t>
  </si>
  <si>
    <t>On ne paie que les intérêts les 6 premiers mois,max 900 €
le capital remboursé sur 9 an 1/2</t>
  </si>
  <si>
    <t>sans frais de remb anticipé</t>
  </si>
  <si>
    <t>avec frais de remb anticipé</t>
  </si>
  <si>
    <t>Gain si remb 
anticipé avec CA</t>
  </si>
  <si>
    <t xml:space="preserve">5786,09 (9)
2019,00 € (1)
</t>
  </si>
  <si>
    <t>Indemnités
 remb NEF- 3%du capital restant</t>
  </si>
  <si>
    <t>Ecart intérêts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</si>
</sst>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  <numFmt numFmtId="173" formatCode="#,##0.00;\-#,##0.00;\-\ "/>
    <numFmt numFmtId="174" formatCode="#,##0.00;\-#,##0.00;\-"/>
    <numFmt numFmtId="175" formatCode="#,##0.00;\-#,##0.00;&quot;&quot;"/>
    <numFmt numFmtId="180" formatCode="_(&quot;$&quot;* #,##0.00_);_(&quot;$&quot;* \(#,##0.00\);_(&quot;$&quot;* &quot;-&quot;??_);_(@_)"/>
    <numFmt numFmtId="181" formatCode="#,##0.00\ \€;\-\ #,##0.00\ \€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indexed="9"/>
      <name val="Arial"/>
      <family val="2"/>
    </font>
    <font>
      <sz val="10"/>
      <color indexed="2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24"/>
      </top>
      <bottom style="medium">
        <color indexed="2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75" fontId="3" fillId="2" borderId="1" applyFont="0" applyFill="0" applyBorder="0" applyAlignment="0" applyProtection="0">
      <alignment wrapText="1"/>
    </xf>
    <xf numFmtId="174" fontId="3" fillId="2" borderId="1" applyFont="0" applyFill="0" applyBorder="0" applyAlignment="0" applyProtection="0">
      <alignment wrapText="1"/>
    </xf>
    <xf numFmtId="173" fontId="2" fillId="0" borderId="0" applyFont="0" applyFill="0" applyBorder="0" applyAlignment="0" applyProtection="0"/>
    <xf numFmtId="180" fontId="2" fillId="0" borderId="0" applyFont="0" applyFill="0" applyBorder="0" applyAlignment="0" applyProtection="0"/>
  </cellStyleXfs>
  <cellXfs count="64">
    <xf numFmtId="0" fontId="0" fillId="0" borderId="0" xfId="0"/>
    <xf numFmtId="164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9" fontId="0" fillId="0" borderId="7" xfId="0" applyNumberFormat="1" applyBorder="1"/>
    <xf numFmtId="10" fontId="0" fillId="0" borderId="0" xfId="0" applyNumberFormat="1" applyBorder="1"/>
    <xf numFmtId="44" fontId="0" fillId="0" borderId="0" xfId="1" applyFont="1" applyBorder="1"/>
    <xf numFmtId="44" fontId="0" fillId="0" borderId="3" xfId="1" applyFont="1" applyBorder="1"/>
    <xf numFmtId="0" fontId="0" fillId="0" borderId="9" xfId="0" applyBorder="1" applyAlignment="1">
      <alignment horizontal="right"/>
    </xf>
    <xf numFmtId="0" fontId="0" fillId="0" borderId="10" xfId="0" applyBorder="1"/>
    <xf numFmtId="0" fontId="0" fillId="0" borderId="2" xfId="0" applyBorder="1"/>
    <xf numFmtId="10" fontId="0" fillId="0" borderId="2" xfId="0" applyNumberFormat="1" applyBorder="1"/>
    <xf numFmtId="164" fontId="0" fillId="0" borderId="2" xfId="0" applyNumberFormat="1" applyBorder="1"/>
    <xf numFmtId="44" fontId="0" fillId="0" borderId="2" xfId="1" applyFont="1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181" fontId="4" fillId="3" borderId="0" xfId="6" applyNumberFormat="1" applyFont="1" applyFill="1" applyBorder="1" applyAlignment="1">
      <alignment horizontal="righ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4" fontId="0" fillId="0" borderId="24" xfId="1" applyFont="1" applyBorder="1"/>
    <xf numFmtId="164" fontId="0" fillId="0" borderId="0" xfId="1" applyNumberFormat="1" applyFont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19" xfId="0" applyBorder="1"/>
    <xf numFmtId="0" fontId="0" fillId="0" borderId="20" xfId="0" applyBorder="1" applyAlignment="1">
      <alignment wrapText="1"/>
    </xf>
    <xf numFmtId="164" fontId="0" fillId="0" borderId="22" xfId="0" applyNumberFormat="1" applyBorder="1"/>
    <xf numFmtId="164" fontId="0" fillId="0" borderId="24" xfId="0" applyNumberFormat="1" applyBorder="1"/>
    <xf numFmtId="3" fontId="0" fillId="0" borderId="10" xfId="0" applyNumberFormat="1" applyBorder="1"/>
    <xf numFmtId="0" fontId="0" fillId="0" borderId="11" xfId="0" applyBorder="1" applyAlignment="1">
      <alignment horizontal="left"/>
    </xf>
    <xf numFmtId="0" fontId="0" fillId="0" borderId="0" xfId="0" applyBorder="1" applyAlignment="1"/>
    <xf numFmtId="3" fontId="0" fillId="0" borderId="0" xfId="0" applyNumberFormat="1" applyBorder="1"/>
    <xf numFmtId="0" fontId="0" fillId="0" borderId="11" xfId="0" applyBorder="1" applyAlignment="1"/>
    <xf numFmtId="0" fontId="0" fillId="0" borderId="26" xfId="0" applyBorder="1"/>
    <xf numFmtId="0" fontId="0" fillId="0" borderId="27" xfId="0" applyBorder="1" applyAlignment="1">
      <alignment wrapText="1"/>
    </xf>
    <xf numFmtId="164" fontId="0" fillId="4" borderId="7" xfId="0" applyNumberFormat="1" applyFill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44" fontId="0" fillId="0" borderId="15" xfId="1" applyFont="1" applyBorder="1"/>
    <xf numFmtId="44" fontId="0" fillId="0" borderId="32" xfId="1" applyFont="1" applyBorder="1"/>
    <xf numFmtId="0" fontId="0" fillId="0" borderId="17" xfId="0" applyBorder="1"/>
    <xf numFmtId="44" fontId="0" fillId="0" borderId="17" xfId="0" applyNumberFormat="1" applyBorder="1"/>
    <xf numFmtId="0" fontId="0" fillId="0" borderId="33" xfId="0" applyBorder="1"/>
    <xf numFmtId="0" fontId="0" fillId="0" borderId="4" xfId="0" applyFill="1" applyBorder="1" applyAlignment="1">
      <alignment wrapText="1"/>
    </xf>
    <xf numFmtId="164" fontId="0" fillId="0" borderId="8" xfId="0" applyNumberFormat="1" applyBorder="1"/>
    <xf numFmtId="164" fontId="0" fillId="4" borderId="8" xfId="0" applyNumberFormat="1" applyFill="1" applyBorder="1"/>
    <xf numFmtId="44" fontId="0" fillId="0" borderId="19" xfId="1" applyFont="1" applyBorder="1"/>
    <xf numFmtId="0" fontId="0" fillId="0" borderId="20" xfId="0" applyBorder="1" applyAlignment="1"/>
    <xf numFmtId="9" fontId="0" fillId="0" borderId="24" xfId="0" applyNumberFormat="1" applyBorder="1"/>
    <xf numFmtId="44" fontId="0" fillId="0" borderId="24" xfId="1" applyFont="1" applyBorder="1" applyAlignment="1">
      <alignment wrapText="1"/>
    </xf>
    <xf numFmtId="0" fontId="0" fillId="0" borderId="25" xfId="0" applyBorder="1" applyAlignment="1">
      <alignment wrapText="1"/>
    </xf>
    <xf numFmtId="164" fontId="0" fillId="0" borderId="32" xfId="0" applyNumberFormat="1" applyBorder="1"/>
    <xf numFmtId="164" fontId="0" fillId="0" borderId="7" xfId="0" applyNumberFormat="1" applyFill="1" applyBorder="1"/>
  </cellXfs>
  <cellStyles count="7">
    <cellStyle name="cBMilliers" xfId="3"/>
    <cellStyle name="cBMilliers-" xfId="4"/>
    <cellStyle name="Milliers 2" xfId="5"/>
    <cellStyle name="Monétaire" xfId="1" builtinId="4"/>
    <cellStyle name="Normal" xfId="0" builtinId="0"/>
    <cellStyle name="Normal 2" xfId="2"/>
    <cellStyle name="Währung" xfId="6"/>
  </cellStyles>
  <dxfs count="23">
    <dxf>
      <fill>
        <patternFill>
          <bgColor indexed="26"/>
        </patternFill>
      </fill>
    </dxf>
    <dxf>
      <fill>
        <patternFill patternType="solid">
          <bgColor indexed="26"/>
        </patternFill>
      </fill>
      <border>
        <left/>
        <right/>
        <top/>
        <bottom style="thin">
          <color indexed="22"/>
        </bottom>
      </border>
    </dxf>
    <dxf>
      <font>
        <i val="0"/>
        <condense val="0"/>
        <extend val="0"/>
        <color indexed="9"/>
      </font>
      <fill>
        <patternFill patternType="solid">
          <bgColor indexed="9"/>
        </patternFill>
      </fill>
    </dxf>
    <dxf>
      <fill>
        <patternFill patternType="solid">
          <bgColor indexed="9"/>
        </patternFill>
      </fill>
      <border>
        <left/>
        <right/>
        <top/>
        <bottom style="thin">
          <color indexed="22"/>
        </bottom>
      </border>
    </dxf>
    <dxf>
      <font>
        <i val="0"/>
        <condense val="0"/>
        <extend val="0"/>
        <color indexed="9"/>
      </font>
      <fill>
        <patternFill patternType="solid">
          <bgColor indexed="9"/>
        </patternFill>
      </fill>
    </dxf>
    <dxf>
      <fill>
        <patternFill>
          <bgColor indexed="26"/>
        </patternFill>
      </fill>
    </dxf>
    <dxf>
      <fill>
        <patternFill patternType="solid">
          <bgColor indexed="26"/>
        </patternFill>
      </fill>
      <border>
        <left/>
        <right/>
        <top/>
        <bottom style="thin">
          <color indexed="22"/>
        </bottom>
      </border>
    </dxf>
    <dxf>
      <font>
        <i val="0"/>
        <condense val="0"/>
        <extend val="0"/>
        <color indexed="9"/>
      </font>
      <fill>
        <patternFill patternType="solid">
          <bgColor indexed="9"/>
        </patternFill>
      </fill>
    </dxf>
    <dxf>
      <fill>
        <patternFill>
          <bgColor indexed="26"/>
        </patternFill>
      </fill>
    </dxf>
    <dxf>
      <fill>
        <patternFill patternType="solid">
          <bgColor indexed="26"/>
        </patternFill>
      </fill>
      <border>
        <left/>
        <right/>
        <top/>
        <bottom style="thin">
          <color indexed="22"/>
        </bottom>
      </border>
    </dxf>
    <dxf>
      <font>
        <i val="0"/>
        <condense val="0"/>
        <extend val="0"/>
        <color indexed="9"/>
      </font>
      <fill>
        <patternFill patternType="solid">
          <bgColor indexed="9"/>
        </patternFill>
      </fill>
    </dxf>
    <dxf>
      <fill>
        <patternFill patternType="solid">
          <bgColor indexed="9"/>
        </patternFill>
      </fill>
      <border>
        <left/>
        <right/>
        <top/>
        <bottom style="thin">
          <color indexed="22"/>
        </bottom>
      </border>
    </dxf>
    <dxf>
      <font>
        <i val="0"/>
        <condense val="0"/>
        <extend val="0"/>
        <color indexed="9"/>
      </font>
      <fill>
        <patternFill patternType="solid">
          <bgColor indexed="9"/>
        </patternFill>
      </fill>
    </dxf>
    <dxf>
      <fill>
        <patternFill>
          <bgColor indexed="26"/>
        </patternFill>
      </fill>
    </dxf>
    <dxf>
      <fill>
        <patternFill patternType="solid">
          <bgColor indexed="26"/>
        </patternFill>
      </fill>
      <border>
        <left/>
        <right/>
        <top/>
        <bottom style="thin">
          <color indexed="22"/>
        </bottom>
      </border>
    </dxf>
    <dxf>
      <font>
        <i val="0"/>
        <condense val="0"/>
        <extend val="0"/>
        <color indexed="9"/>
      </font>
      <fill>
        <patternFill patternType="solid">
          <bgColor indexed="9"/>
        </patternFill>
      </fill>
    </dxf>
    <dxf>
      <fill>
        <patternFill>
          <bgColor indexed="26"/>
        </patternFill>
      </fill>
    </dxf>
    <dxf>
      <fill>
        <patternFill patternType="solid">
          <bgColor indexed="26"/>
        </patternFill>
      </fill>
      <border>
        <left/>
        <right/>
        <top/>
        <bottom style="thin">
          <color indexed="22"/>
        </bottom>
      </border>
    </dxf>
    <dxf>
      <font>
        <i val="0"/>
        <condense val="0"/>
        <extend val="0"/>
        <color indexed="9"/>
      </font>
      <fill>
        <patternFill patternType="solid">
          <bgColor indexed="9"/>
        </patternFill>
      </fill>
    </dxf>
    <dxf>
      <fill>
        <patternFill>
          <bgColor indexed="34"/>
        </patternFill>
      </fill>
    </dxf>
    <dxf>
      <fill>
        <patternFill>
          <bgColor indexed="9"/>
        </patternFill>
      </fill>
    </dxf>
    <dxf>
      <fill>
        <patternFill>
          <bgColor indexed="34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anp/ownCloud%20-%20Icea@laboite.icea-enr.fr/Finances/Montage%20financier/Copie%20de%20JxTammV3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anp/ownCloud%20-%20Icea@laboite.icea-enr.fr/Finances/Montage%20financier/tableau-amortissem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Avancé"/>
    </sheetNames>
    <sheetDataSet>
      <sheetData sheetId="0">
        <row r="8">
          <cell r="V8">
            <v>0.5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'amortissement"/>
    </sheetNames>
    <sheetDataSet>
      <sheetData sheetId="0">
        <row r="5">
          <cell r="D5">
            <v>45000</v>
          </cell>
        </row>
        <row r="6">
          <cell r="D6">
            <v>0.04</v>
          </cell>
        </row>
        <row r="7">
          <cell r="D7">
            <v>10</v>
          </cell>
        </row>
        <row r="9">
          <cell r="D9">
            <v>39417</v>
          </cell>
        </row>
        <row r="19">
          <cell r="I19">
            <v>41251.907505143856</v>
          </cell>
        </row>
        <row r="20">
          <cell r="I20">
            <v>37353.891310493469</v>
          </cell>
        </row>
        <row r="21">
          <cell r="I21">
            <v>33299.954468057062</v>
          </cell>
        </row>
        <row r="22">
          <cell r="I22">
            <v>29083.8601519232</v>
          </cell>
        </row>
        <row r="23">
          <cell r="I23">
            <v>24699.122063143986</v>
          </cell>
        </row>
        <row r="24">
          <cell r="I24">
            <v>20138.994450813603</v>
          </cell>
        </row>
        <row r="25">
          <cell r="I25">
            <v>15396.461733990003</v>
          </cell>
        </row>
        <row r="26">
          <cell r="I26">
            <v>10464.227708493461</v>
          </cell>
        </row>
        <row r="27">
          <cell r="I27">
            <v>5334.7043219770567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0</v>
          </cell>
        </row>
        <row r="67">
          <cell r="I67">
            <v>0</v>
          </cell>
        </row>
        <row r="68">
          <cell r="I68">
            <v>0</v>
          </cell>
        </row>
        <row r="69">
          <cell r="I69">
            <v>0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0</v>
          </cell>
        </row>
        <row r="139">
          <cell r="I139">
            <v>0</v>
          </cell>
        </row>
        <row r="140">
          <cell r="I140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0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2">
          <cell r="I242">
            <v>0</v>
          </cell>
        </row>
        <row r="243">
          <cell r="I243">
            <v>0</v>
          </cell>
        </row>
        <row r="244">
          <cell r="I244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1">
          <cell r="I281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8">
          <cell r="I298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19">
          <cell r="I319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2">
          <cell r="I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6">
          <cell r="I336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0">
          <cell r="I360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6">
          <cell r="I366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0">
          <cell r="I370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4">
          <cell r="I374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workbookViewId="0">
      <selection activeCell="I3" sqref="I3"/>
    </sheetView>
  </sheetViews>
  <sheetFormatPr baseColWidth="10" defaultRowHeight="15" x14ac:dyDescent="0.25"/>
  <cols>
    <col min="1" max="1" width="11.85546875" bestFit="1" customWidth="1"/>
    <col min="2" max="2" width="12" bestFit="1" customWidth="1"/>
    <col min="3" max="3" width="12.140625" bestFit="1" customWidth="1"/>
    <col min="4" max="4" width="11.42578125" customWidth="1"/>
    <col min="5" max="5" width="15.7109375" customWidth="1"/>
    <col min="6" max="6" width="28.7109375" customWidth="1"/>
    <col min="7" max="7" width="11.42578125" style="3" customWidth="1"/>
    <col min="8" max="8" width="11.85546875" style="3" bestFit="1" customWidth="1"/>
    <col min="9" max="10" width="11.42578125" style="3"/>
    <col min="11" max="11" width="11.85546875" style="3" bestFit="1" customWidth="1"/>
    <col min="12" max="16" width="11.5703125" bestFit="1" customWidth="1"/>
    <col min="17" max="17" width="18.5703125" customWidth="1"/>
    <col min="18" max="18" width="6.140625" customWidth="1"/>
    <col min="19" max="19" width="16.85546875" customWidth="1"/>
    <col min="20" max="20" width="17.140625" customWidth="1"/>
    <col min="22" max="22" width="19.5703125" customWidth="1"/>
  </cols>
  <sheetData>
    <row r="1" spans="1:11" ht="15.75" thickBot="1" x14ac:dyDescent="0.3">
      <c r="B1" s="17" t="s">
        <v>1</v>
      </c>
      <c r="C1" s="37">
        <v>45000</v>
      </c>
      <c r="D1" s="12" t="s">
        <v>2</v>
      </c>
      <c r="E1" s="38">
        <v>10</v>
      </c>
    </row>
    <row r="2" spans="1:11" ht="15" customHeight="1" thickBot="1" x14ac:dyDescent="0.3"/>
    <row r="3" spans="1:11" ht="15.75" thickBot="1" x14ac:dyDescent="0.3">
      <c r="A3" s="17" t="s">
        <v>0</v>
      </c>
      <c r="B3" s="12" t="s">
        <v>4</v>
      </c>
      <c r="C3" s="12" t="s">
        <v>6</v>
      </c>
      <c r="D3" s="12" t="s">
        <v>7</v>
      </c>
      <c r="E3" s="51" t="s">
        <v>8</v>
      </c>
      <c r="F3" s="46"/>
    </row>
    <row r="4" spans="1:11" x14ac:dyDescent="0.25">
      <c r="A4" s="42" t="s">
        <v>3</v>
      </c>
      <c r="B4" s="14">
        <v>4.6300000000000001E-2</v>
      </c>
      <c r="C4" s="15">
        <v>5723.46</v>
      </c>
      <c r="D4" s="16">
        <v>250</v>
      </c>
      <c r="E4" s="49">
        <f>12234.55+D4</f>
        <v>12484.55</v>
      </c>
      <c r="F4" s="53" t="s">
        <v>18</v>
      </c>
    </row>
    <row r="5" spans="1:11" ht="15.75" thickBot="1" x14ac:dyDescent="0.3">
      <c r="A5" s="25" t="s">
        <v>5</v>
      </c>
      <c r="B5" s="7">
        <v>0.04</v>
      </c>
      <c r="C5" s="6">
        <v>5548.09</v>
      </c>
      <c r="D5" s="10">
        <v>450</v>
      </c>
      <c r="E5" s="50">
        <f>10480.92+D5</f>
        <v>10930.92</v>
      </c>
      <c r="F5" s="53" t="s">
        <v>19</v>
      </c>
    </row>
    <row r="6" spans="1:11" ht="15.75" thickBot="1" x14ac:dyDescent="0.3">
      <c r="A6" s="27"/>
      <c r="B6" s="28"/>
      <c r="C6" s="45"/>
      <c r="D6" s="11" t="s">
        <v>13</v>
      </c>
      <c r="E6" s="52">
        <f>E4-E5</f>
        <v>1553.6299999999992</v>
      </c>
      <c r="F6" s="48"/>
    </row>
    <row r="7" spans="1:11" ht="15.75" thickBot="1" x14ac:dyDescent="0.3"/>
    <row r="8" spans="1:11" ht="60.75" thickBot="1" x14ac:dyDescent="0.3">
      <c r="A8" s="31" t="s">
        <v>9</v>
      </c>
      <c r="B8" s="32" t="s">
        <v>15</v>
      </c>
      <c r="C8" s="32" t="s">
        <v>14</v>
      </c>
      <c r="D8" s="33" t="s">
        <v>23</v>
      </c>
      <c r="E8" s="34" t="s">
        <v>22</v>
      </c>
      <c r="F8" s="54" t="s">
        <v>20</v>
      </c>
    </row>
    <row r="9" spans="1:11" x14ac:dyDescent="0.25">
      <c r="A9" s="25">
        <v>2023</v>
      </c>
      <c r="B9" s="5"/>
      <c r="C9" s="5"/>
      <c r="D9" s="5"/>
      <c r="E9" s="26"/>
      <c r="F9" s="47"/>
      <c r="K9" s="22"/>
    </row>
    <row r="10" spans="1:11" x14ac:dyDescent="0.25">
      <c r="A10" s="25">
        <v>2024</v>
      </c>
      <c r="B10" s="6">
        <v>2083.5</v>
      </c>
      <c r="C10" s="6">
        <v>1800</v>
      </c>
      <c r="D10" s="6">
        <f>B10-C10</f>
        <v>283.5</v>
      </c>
      <c r="E10" s="55">
        <v>1237.56</v>
      </c>
      <c r="F10" s="35">
        <f>E10-D10</f>
        <v>954.06</v>
      </c>
      <c r="K10" s="22"/>
    </row>
    <row r="11" spans="1:11" x14ac:dyDescent="0.25">
      <c r="A11" s="25">
        <v>2025</v>
      </c>
      <c r="B11" s="6">
        <v>3998.4700783889575</v>
      </c>
      <c r="C11" s="6">
        <v>3450.0763002057543</v>
      </c>
      <c r="D11" s="6">
        <v>548.39377818320327</v>
      </c>
      <c r="E11" s="55">
        <v>1120.6199999999999</v>
      </c>
      <c r="F11" s="35">
        <f t="shared" ref="F11:F19" si="0">E11-D11</f>
        <v>572.22622181679662</v>
      </c>
      <c r="K11" s="22"/>
    </row>
    <row r="12" spans="1:11" x14ac:dyDescent="0.25">
      <c r="A12" s="25">
        <v>2026</v>
      </c>
      <c r="B12" s="6">
        <v>5737.107299796281</v>
      </c>
      <c r="C12" s="6">
        <v>4944.2319526254932</v>
      </c>
      <c r="D12" s="6">
        <v>792.87534717078779</v>
      </c>
      <c r="E12" s="56">
        <v>999</v>
      </c>
      <c r="F12" s="35">
        <f t="shared" si="0"/>
        <v>206.12465282921221</v>
      </c>
      <c r="K12" s="22"/>
    </row>
    <row r="13" spans="1:11" x14ac:dyDescent="0.25">
      <c r="A13" s="25">
        <v>2027</v>
      </c>
      <c r="B13" s="44">
        <v>7291.2474529437204</v>
      </c>
      <c r="C13" s="44">
        <v>6276.2301313477756</v>
      </c>
      <c r="D13" s="44">
        <v>1015.0173215959448</v>
      </c>
      <c r="E13" s="55">
        <v>872.52</v>
      </c>
      <c r="F13" s="35">
        <f t="shared" si="0"/>
        <v>-142.49732159594487</v>
      </c>
      <c r="K13" s="22"/>
    </row>
    <row r="14" spans="1:11" x14ac:dyDescent="0.25">
      <c r="A14" s="25">
        <v>2028</v>
      </c>
      <c r="B14" s="6">
        <v>8652.3483235708445</v>
      </c>
      <c r="C14" s="6">
        <v>7439.5845374247037</v>
      </c>
      <c r="D14" s="6">
        <v>1212.7637861461408</v>
      </c>
      <c r="E14" s="55">
        <v>740.97</v>
      </c>
      <c r="F14" s="35">
        <f t="shared" si="0"/>
        <v>-471.79378614614075</v>
      </c>
      <c r="K14" s="22"/>
    </row>
    <row r="15" spans="1:11" x14ac:dyDescent="0.25">
      <c r="A15" s="25">
        <v>2029</v>
      </c>
      <c r="B15" s="6">
        <v>9811.4721928969611</v>
      </c>
      <c r="C15" s="6">
        <v>8427.5494199504628</v>
      </c>
      <c r="D15" s="6">
        <v>1383.9227729464983</v>
      </c>
      <c r="E15" s="55">
        <v>604.16999999999996</v>
      </c>
      <c r="F15" s="35">
        <f t="shared" si="0"/>
        <v>-779.75277294649834</v>
      </c>
      <c r="K15" s="22"/>
    </row>
    <row r="16" spans="1:11" x14ac:dyDescent="0.25">
      <c r="A16" s="25">
        <v>2030</v>
      </c>
      <c r="B16" s="6">
        <v>10759.267525761834</v>
      </c>
      <c r="C16" s="6">
        <v>9233.1091979830071</v>
      </c>
      <c r="D16" s="6">
        <v>1526.1583277788268</v>
      </c>
      <c r="E16" s="55">
        <v>461.90999999999997</v>
      </c>
      <c r="F16" s="35">
        <f t="shared" si="0"/>
        <v>-1064.2483277788269</v>
      </c>
      <c r="K16" s="22"/>
    </row>
    <row r="17" spans="1:20" x14ac:dyDescent="0.25">
      <c r="A17" s="25">
        <v>2031</v>
      </c>
      <c r="B17" s="6">
        <v>11485.949810927308</v>
      </c>
      <c r="C17" s="6">
        <v>9848.9676673426075</v>
      </c>
      <c r="D17" s="6">
        <v>1636.9821435847007</v>
      </c>
      <c r="E17" s="55">
        <v>313.95</v>
      </c>
      <c r="F17" s="35">
        <f t="shared" si="0"/>
        <v>-1323.0321435847006</v>
      </c>
      <c r="K17" s="22"/>
    </row>
    <row r="18" spans="1:20" x14ac:dyDescent="0.25">
      <c r="A18" s="25">
        <v>2032</v>
      </c>
      <c r="B18" s="6">
        <v>11981.281514284901</v>
      </c>
      <c r="C18" s="6">
        <v>10267.536775682345</v>
      </c>
      <c r="D18" s="6">
        <v>1713.744738602556</v>
      </c>
      <c r="E18" s="62">
        <v>160.07999999999998</v>
      </c>
      <c r="F18" s="35">
        <f t="shared" si="0"/>
        <v>-1553.6647386025561</v>
      </c>
      <c r="K18" s="22"/>
    </row>
    <row r="19" spans="1:20" ht="15.75" thickBot="1" x14ac:dyDescent="0.3">
      <c r="A19" s="25">
        <v>2033</v>
      </c>
      <c r="B19" s="36">
        <v>12234.551103896909</v>
      </c>
      <c r="C19" s="36">
        <v>10480.924948561427</v>
      </c>
      <c r="D19" s="36">
        <v>1753.6261553354816</v>
      </c>
      <c r="E19" s="63">
        <v>0</v>
      </c>
      <c r="F19" s="35">
        <f t="shared" si="0"/>
        <v>-1753.6261553354816</v>
      </c>
    </row>
    <row r="20" spans="1:20" ht="15.75" thickBot="1" x14ac:dyDescent="0.3"/>
    <row r="21" spans="1:20" ht="15.75" thickBot="1" x14ac:dyDescent="0.3">
      <c r="A21" s="18" t="s">
        <v>11</v>
      </c>
      <c r="B21" s="19"/>
      <c r="C21" s="20"/>
      <c r="D21" s="21"/>
      <c r="E21" s="12"/>
      <c r="F21" s="41" t="s">
        <v>10</v>
      </c>
      <c r="G21" s="39"/>
      <c r="H21" s="39"/>
      <c r="I21" s="39"/>
      <c r="J21" s="39"/>
      <c r="K21" s="39"/>
      <c r="S21" s="30"/>
      <c r="T21" s="1"/>
    </row>
    <row r="22" spans="1:20" ht="36" customHeight="1" x14ac:dyDescent="0.25">
      <c r="A22" s="42" t="s">
        <v>3</v>
      </c>
      <c r="B22" s="14">
        <v>4.6300000000000001E-2</v>
      </c>
      <c r="C22" s="16">
        <v>6515.47</v>
      </c>
      <c r="D22" s="13">
        <v>250</v>
      </c>
      <c r="E22" s="16">
        <v>13639.23</v>
      </c>
      <c r="F22" s="43" t="s">
        <v>16</v>
      </c>
      <c r="G22" s="39"/>
      <c r="H22" s="39"/>
      <c r="I22" s="39"/>
      <c r="J22" s="39"/>
      <c r="K22" s="39"/>
      <c r="S22" s="30"/>
      <c r="T22" s="1"/>
    </row>
    <row r="23" spans="1:20" ht="15.75" thickBot="1" x14ac:dyDescent="0.3">
      <c r="A23" s="2"/>
      <c r="B23" s="8"/>
      <c r="C23" s="9"/>
      <c r="D23" s="3"/>
      <c r="E23" s="9"/>
      <c r="F23" s="4"/>
      <c r="H23" s="40"/>
      <c r="S23" s="1"/>
      <c r="T23" s="1"/>
    </row>
    <row r="24" spans="1:20" ht="21.75" customHeight="1" x14ac:dyDescent="0.25">
      <c r="A24" s="23" t="s">
        <v>12</v>
      </c>
      <c r="B24" s="24"/>
      <c r="C24" s="24"/>
      <c r="D24" s="33"/>
      <c r="E24" s="57"/>
      <c r="F24" s="58" t="s">
        <v>10</v>
      </c>
      <c r="H24" s="39"/>
      <c r="I24" s="39"/>
      <c r="J24" s="39"/>
      <c r="K24" s="39"/>
      <c r="S24" s="1"/>
      <c r="T24" s="1"/>
    </row>
    <row r="25" spans="1:20" ht="60.75" customHeight="1" thickBot="1" x14ac:dyDescent="0.3">
      <c r="A25" s="27" t="s">
        <v>5</v>
      </c>
      <c r="B25" s="59">
        <v>0.04</v>
      </c>
      <c r="C25" s="60" t="s">
        <v>21</v>
      </c>
      <c r="D25" s="28">
        <v>450</v>
      </c>
      <c r="E25" s="29">
        <v>11352</v>
      </c>
      <c r="F25" s="61" t="s">
        <v>17</v>
      </c>
      <c r="H25" s="39"/>
      <c r="I25" s="39"/>
      <c r="J25" s="39"/>
      <c r="K25" s="39"/>
      <c r="S25" s="1"/>
      <c r="T25" s="1"/>
    </row>
    <row r="26" spans="1:20" x14ac:dyDescent="0.25">
      <c r="S26" s="1"/>
      <c r="T26" s="1"/>
    </row>
    <row r="27" spans="1:20" x14ac:dyDescent="0.25">
      <c r="S27" s="1"/>
      <c r="T27" s="1"/>
    </row>
    <row r="28" spans="1:20" x14ac:dyDescent="0.25">
      <c r="S28" s="1"/>
      <c r="T28" s="1"/>
    </row>
    <row r="29" spans="1:20" x14ac:dyDescent="0.25">
      <c r="S29" s="1"/>
      <c r="T29" s="1"/>
    </row>
    <row r="30" spans="1:20" x14ac:dyDescent="0.25">
      <c r="S30" s="1"/>
      <c r="T30" s="1"/>
    </row>
    <row r="31" spans="1:20" x14ac:dyDescent="0.25">
      <c r="S31" s="1"/>
      <c r="T31" s="1"/>
    </row>
    <row r="32" spans="1:20" x14ac:dyDescent="0.25">
      <c r="S32" s="1"/>
      <c r="T32" s="1"/>
    </row>
  </sheetData>
  <mergeCells count="2">
    <mergeCell ref="A21:C21"/>
    <mergeCell ref="A24:C24"/>
  </mergeCells>
  <conditionalFormatting sqref="K9:K18">
    <cfRule type="expression" dxfId="15" priority="1" stopIfTrue="1">
      <formula>IF(ROW(K9)&gt;Last_Row,TRUE, FALSE)</formula>
    </cfRule>
    <cfRule type="expression" dxfId="14" priority="2" stopIfTrue="1">
      <formula>IF(ROW(K9)=Last_Row,TRUE, FALSE)</formula>
    </cfRule>
    <cfRule type="expression" dxfId="13" priority="3" stopIfTrue="1">
      <formula>IF(ROW(K9)&lt;=Last_Row,TRUE, FALSE)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10</vt:i4>
      </vt:variant>
    </vt:vector>
  </HeadingPairs>
  <TitlesOfParts>
    <vt:vector size="12" baseType="lpstr">
      <vt:lpstr>Feuil1</vt:lpstr>
      <vt:lpstr>Feuil2</vt:lpstr>
      <vt:lpstr>Beg_Bal</vt:lpstr>
      <vt:lpstr>DebAmort</vt:lpstr>
      <vt:lpstr>Extra_Pay</vt:lpstr>
      <vt:lpstr>Int</vt:lpstr>
      <vt:lpstr>Num_Pmt_Per_Year</vt:lpstr>
      <vt:lpstr>Pay_Num</vt:lpstr>
      <vt:lpstr>Princ</vt:lpstr>
      <vt:lpstr>Sched_Pay</vt:lpstr>
      <vt:lpstr>Scheduled_Extra_Payments</vt:lpstr>
      <vt:lpstr>Total_Pay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cp:lastPrinted>2023-10-02T15:42:38Z</cp:lastPrinted>
  <dcterms:created xsi:type="dcterms:W3CDTF">2023-10-01T16:24:36Z</dcterms:created>
  <dcterms:modified xsi:type="dcterms:W3CDTF">2023-10-02T15:42:44Z</dcterms:modified>
</cp:coreProperties>
</file>