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an-Paul\ownCloud\Conf\Comptes\2020\Cloture\"/>
    </mc:Choice>
  </mc:AlternateContent>
  <bookViews>
    <workbookView xWindow="0" yWindow="0" windowWidth="12072" windowHeight="7596"/>
  </bookViews>
  <sheets>
    <sheet name="Feuil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3" i="1" l="1"/>
  <c r="B39" i="1" l="1"/>
  <c r="B25" i="1"/>
  <c r="B19" i="1"/>
  <c r="B18" i="1"/>
  <c r="B43" i="1" l="1"/>
  <c r="D43" i="1" s="1"/>
  <c r="D39" i="1"/>
  <c r="B11" i="1"/>
  <c r="D7" i="1" l="1"/>
  <c r="C7" i="1"/>
  <c r="B7" i="1"/>
  <c r="D8" i="1" l="1"/>
  <c r="D9" i="1" s="1"/>
  <c r="B12" i="1" l="1"/>
  <c r="C28" i="1" s="1"/>
  <c r="C39" i="1" s="1"/>
  <c r="B13" i="1"/>
  <c r="B14" i="1" s="1"/>
</calcChain>
</file>

<file path=xl/sharedStrings.xml><?xml version="1.0" encoding="utf-8"?>
<sst xmlns="http://schemas.openxmlformats.org/spreadsheetml/2006/main" count="38" uniqueCount="38">
  <si>
    <t>Résultat prévisionel 2020</t>
  </si>
  <si>
    <t xml:space="preserve">Dotation au amort </t>
  </si>
  <si>
    <t>Charges résiduelles</t>
  </si>
  <si>
    <t>Charges</t>
  </si>
  <si>
    <t>Produit</t>
  </si>
  <si>
    <t>Quote part sub</t>
  </si>
  <si>
    <t>Mise en réserve 57,5%</t>
  </si>
  <si>
    <t>Distribuable</t>
  </si>
  <si>
    <t>Rémunération</t>
  </si>
  <si>
    <t>Mise en réserve sub</t>
  </si>
  <si>
    <t>Assurance</t>
  </si>
  <si>
    <t>Comptable</t>
  </si>
  <si>
    <t>Turpe</t>
  </si>
  <si>
    <t>Gsm</t>
  </si>
  <si>
    <t>urscop</t>
  </si>
  <si>
    <t>Révision</t>
  </si>
  <si>
    <t>Maintenance</t>
  </si>
  <si>
    <t>Nettoyage centrale</t>
  </si>
  <si>
    <t>Cotisation ECLR</t>
  </si>
  <si>
    <t>Interêt d'emprunts</t>
  </si>
  <si>
    <t>Interêt des CCA</t>
  </si>
  <si>
    <t>Frais déplacement</t>
  </si>
  <si>
    <t>Impots 15%</t>
  </si>
  <si>
    <t>Resultat net</t>
  </si>
  <si>
    <t>Crédit impots</t>
  </si>
  <si>
    <t xml:space="preserve">Frais AG </t>
  </si>
  <si>
    <t>Frais postaux</t>
  </si>
  <si>
    <t>Fourniture admi</t>
  </si>
  <si>
    <t>Flyer</t>
  </si>
  <si>
    <t>Communication</t>
  </si>
  <si>
    <t>Internet</t>
  </si>
  <si>
    <t>Frais bancaires</t>
  </si>
  <si>
    <t>Taxe foncière</t>
  </si>
  <si>
    <t>Fourniture et  équipement</t>
  </si>
  <si>
    <t xml:space="preserve">  Produit</t>
  </si>
  <si>
    <t>amortissement</t>
  </si>
  <si>
    <t>quote part sub</t>
  </si>
  <si>
    <t>Résultat d'exploitation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</si>
</sst>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#,##0.00_ ;\-#,##0.00\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">
    <xf numFmtId="0" fontId="0" fillId="0" borderId="0" xfId="0"/>
    <xf numFmtId="39" fontId="0" fillId="0" borderId="0" xfId="1" applyNumberFormat="1" applyFont="1"/>
    <xf numFmtId="0" fontId="0" fillId="0" borderId="1" xfId="0" applyBorder="1"/>
    <xf numFmtId="39" fontId="0" fillId="0" borderId="1" xfId="1" applyNumberFormat="1" applyFont="1" applyBorder="1"/>
    <xf numFmtId="164" fontId="0" fillId="0" borderId="1" xfId="0" applyNumberFormat="1" applyBorder="1"/>
    <xf numFmtId="10" fontId="0" fillId="0" borderId="0" xfId="2" applyNumberFormat="1" applyFont="1"/>
    <xf numFmtId="10" fontId="0" fillId="0" borderId="1" xfId="2" applyNumberFormat="1" applyFont="1" applyBorder="1"/>
    <xf numFmtId="0" fontId="0" fillId="0" borderId="2" xfId="0" applyFill="1" applyBorder="1"/>
    <xf numFmtId="164" fontId="0" fillId="0" borderId="0" xfId="0" applyNumberFormat="1"/>
    <xf numFmtId="43" fontId="0" fillId="0" borderId="0" xfId="1" applyNumberFormat="1" applyFont="1"/>
    <xf numFmtId="39" fontId="0" fillId="0" borderId="0" xfId="0" applyNumberFormat="1"/>
    <xf numFmtId="3" fontId="0" fillId="0" borderId="0" xfId="0" applyNumberFormat="1"/>
    <xf numFmtId="0" fontId="0" fillId="2" borderId="0" xfId="0" applyFill="1"/>
    <xf numFmtId="39" fontId="0" fillId="2" borderId="0" xfId="0" applyNumberFormat="1" applyFill="1"/>
    <xf numFmtId="164" fontId="0" fillId="2" borderId="0" xfId="0" applyNumberFormat="1" applyFill="1"/>
  </cellXfs>
  <cellStyles count="3">
    <cellStyle name="Monétaire" xfId="1" builtinId="4"/>
    <cellStyle name="Normal" xfId="0" builtinId="0"/>
    <cellStyle name="Pourcentag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3"/>
  <sheetViews>
    <sheetView tabSelected="1" workbookViewId="0">
      <selection activeCell="B24" sqref="B24"/>
    </sheetView>
  </sheetViews>
  <sheetFormatPr baseColWidth="10" defaultRowHeight="14.4" x14ac:dyDescent="0.3"/>
  <cols>
    <col min="1" max="1" width="23.33203125" customWidth="1"/>
    <col min="2" max="2" width="22.21875" customWidth="1"/>
  </cols>
  <sheetData>
    <row r="1" spans="1:4" x14ac:dyDescent="0.3">
      <c r="A1" s="2"/>
      <c r="B1" s="2" t="s">
        <v>3</v>
      </c>
      <c r="C1" s="2" t="s">
        <v>4</v>
      </c>
      <c r="D1" s="2"/>
    </row>
    <row r="2" spans="1:4" x14ac:dyDescent="0.3">
      <c r="A2" s="2" t="s">
        <v>0</v>
      </c>
      <c r="B2" s="3">
        <v>10142</v>
      </c>
      <c r="C2" s="3">
        <v>37100</v>
      </c>
      <c r="D2" s="2"/>
    </row>
    <row r="3" spans="1:4" x14ac:dyDescent="0.3">
      <c r="A3" s="2" t="s">
        <v>1</v>
      </c>
      <c r="B3" s="3">
        <v>16566</v>
      </c>
      <c r="C3" s="2"/>
      <c r="D3" s="2"/>
    </row>
    <row r="4" spans="1:4" x14ac:dyDescent="0.3">
      <c r="A4" s="2" t="s">
        <v>5</v>
      </c>
      <c r="B4" s="2"/>
      <c r="C4" s="3">
        <v>3222</v>
      </c>
      <c r="D4" s="2"/>
    </row>
    <row r="5" spans="1:4" x14ac:dyDescent="0.3">
      <c r="A5" s="2" t="s">
        <v>2</v>
      </c>
      <c r="B5" s="3">
        <v>60</v>
      </c>
      <c r="C5" s="3"/>
      <c r="D5" s="2"/>
    </row>
    <row r="6" spans="1:4" x14ac:dyDescent="0.3">
      <c r="B6" s="3"/>
      <c r="C6" s="3"/>
      <c r="D6" s="2"/>
    </row>
    <row r="7" spans="1:4" x14ac:dyDescent="0.3">
      <c r="A7" s="2"/>
      <c r="B7" s="3">
        <f>SUM(B2:B5)</f>
        <v>26768</v>
      </c>
      <c r="C7" s="3">
        <f>SUM(C2:C5)</f>
        <v>40322</v>
      </c>
      <c r="D7" s="4">
        <f>C7-B7</f>
        <v>13554</v>
      </c>
    </row>
    <row r="8" spans="1:4" x14ac:dyDescent="0.3">
      <c r="A8" s="2" t="s">
        <v>22</v>
      </c>
      <c r="B8" s="1"/>
      <c r="C8" s="1"/>
      <c r="D8">
        <f>D7*15%</f>
        <v>2033.1</v>
      </c>
    </row>
    <row r="9" spans="1:4" x14ac:dyDescent="0.3">
      <c r="A9" s="7" t="s">
        <v>23</v>
      </c>
      <c r="B9" s="1"/>
      <c r="C9" s="1"/>
      <c r="D9" s="8">
        <f>D7-D8</f>
        <v>11520.9</v>
      </c>
    </row>
    <row r="10" spans="1:4" x14ac:dyDescent="0.3">
      <c r="A10" s="7"/>
      <c r="B10" s="1"/>
      <c r="C10" s="1"/>
      <c r="D10" s="8"/>
    </row>
    <row r="11" spans="1:4" x14ac:dyDescent="0.3">
      <c r="A11" s="2" t="s">
        <v>9</v>
      </c>
      <c r="B11" s="3">
        <f>C4</f>
        <v>3222</v>
      </c>
      <c r="C11" s="1"/>
    </row>
    <row r="12" spans="1:4" x14ac:dyDescent="0.3">
      <c r="A12" s="2" t="s">
        <v>6</v>
      </c>
      <c r="B12" s="3">
        <f>(D9-B11)*57.5%</f>
        <v>4771.8674999999994</v>
      </c>
      <c r="C12" s="1"/>
    </row>
    <row r="13" spans="1:4" x14ac:dyDescent="0.3">
      <c r="A13" s="2" t="s">
        <v>7</v>
      </c>
      <c r="B13" s="3">
        <f>D9-B12-B11</f>
        <v>3527.0325000000003</v>
      </c>
      <c r="C13" s="1"/>
    </row>
    <row r="14" spans="1:4" x14ac:dyDescent="0.3">
      <c r="A14" s="2" t="s">
        <v>8</v>
      </c>
      <c r="B14" s="6">
        <f>B13/138500</f>
        <v>2.5465938628158848E-2</v>
      </c>
      <c r="C14" s="5"/>
    </row>
    <row r="15" spans="1:4" x14ac:dyDescent="0.3">
      <c r="B15" s="1"/>
      <c r="C15" s="1"/>
    </row>
    <row r="16" spans="1:4" x14ac:dyDescent="0.3">
      <c r="A16" t="s">
        <v>10</v>
      </c>
      <c r="B16" s="1">
        <v>1165.51</v>
      </c>
      <c r="C16" s="1"/>
    </row>
    <row r="17" spans="1:3" x14ac:dyDescent="0.3">
      <c r="A17" t="s">
        <v>11</v>
      </c>
      <c r="B17" s="1">
        <v>2184</v>
      </c>
      <c r="C17" s="1"/>
    </row>
    <row r="18" spans="1:3" x14ac:dyDescent="0.3">
      <c r="A18" t="s">
        <v>12</v>
      </c>
      <c r="B18" s="1">
        <f>42.8*13</f>
        <v>556.4</v>
      </c>
      <c r="C18" s="1"/>
    </row>
    <row r="19" spans="1:3" x14ac:dyDescent="0.3">
      <c r="A19" t="s">
        <v>13</v>
      </c>
      <c r="B19" s="1">
        <f>2*14*12</f>
        <v>336</v>
      </c>
      <c r="C19" s="1"/>
    </row>
    <row r="20" spans="1:3" x14ac:dyDescent="0.3">
      <c r="A20" t="s">
        <v>14</v>
      </c>
      <c r="B20" s="1">
        <v>400</v>
      </c>
      <c r="C20" s="1"/>
    </row>
    <row r="21" spans="1:3" x14ac:dyDescent="0.3">
      <c r="A21" t="s">
        <v>15</v>
      </c>
      <c r="B21" s="1">
        <v>900</v>
      </c>
      <c r="C21" s="1"/>
    </row>
    <row r="22" spans="1:3" x14ac:dyDescent="0.3">
      <c r="A22" t="s">
        <v>16</v>
      </c>
      <c r="B22" s="1">
        <v>1450</v>
      </c>
      <c r="C22" s="1"/>
    </row>
    <row r="23" spans="1:3" x14ac:dyDescent="0.3">
      <c r="A23" t="s">
        <v>17</v>
      </c>
      <c r="B23" s="1">
        <v>1100</v>
      </c>
      <c r="C23" s="1"/>
    </row>
    <row r="24" spans="1:3" x14ac:dyDescent="0.3">
      <c r="A24" t="s">
        <v>18</v>
      </c>
      <c r="B24" s="1">
        <v>116</v>
      </c>
      <c r="C24" s="1"/>
    </row>
    <row r="25" spans="1:3" x14ac:dyDescent="0.3">
      <c r="A25" t="s">
        <v>19</v>
      </c>
      <c r="B25" s="1">
        <f>1685+675</f>
        <v>2360</v>
      </c>
      <c r="C25" s="1"/>
    </row>
    <row r="26" spans="1:3" x14ac:dyDescent="0.3">
      <c r="A26" t="s">
        <v>20</v>
      </c>
      <c r="B26" s="1">
        <v>400</v>
      </c>
      <c r="C26" s="1"/>
    </row>
    <row r="27" spans="1:3" x14ac:dyDescent="0.3">
      <c r="A27" t="s">
        <v>21</v>
      </c>
      <c r="B27" s="1">
        <v>500</v>
      </c>
      <c r="C27" s="1"/>
    </row>
    <row r="28" spans="1:3" x14ac:dyDescent="0.3">
      <c r="A28" t="s">
        <v>24</v>
      </c>
      <c r="B28" s="1"/>
      <c r="C28" s="1">
        <f>(B11+B12)*15%</f>
        <v>1199.080125</v>
      </c>
    </row>
    <row r="29" spans="1:3" x14ac:dyDescent="0.3">
      <c r="A29" t="s">
        <v>25</v>
      </c>
      <c r="B29" s="1">
        <v>600</v>
      </c>
      <c r="C29" s="1"/>
    </row>
    <row r="30" spans="1:3" x14ac:dyDescent="0.3">
      <c r="A30" t="s">
        <v>26</v>
      </c>
      <c r="B30" s="1">
        <v>200</v>
      </c>
    </row>
    <row r="31" spans="1:3" x14ac:dyDescent="0.3">
      <c r="A31" t="s">
        <v>27</v>
      </c>
      <c r="B31" s="1">
        <v>40</v>
      </c>
    </row>
    <row r="32" spans="1:3" x14ac:dyDescent="0.3">
      <c r="A32" t="s">
        <v>28</v>
      </c>
      <c r="B32" s="1">
        <v>200</v>
      </c>
    </row>
    <row r="33" spans="1:4" x14ac:dyDescent="0.3">
      <c r="A33" t="s">
        <v>29</v>
      </c>
    </row>
    <row r="34" spans="1:4" x14ac:dyDescent="0.3">
      <c r="A34" t="s">
        <v>30</v>
      </c>
      <c r="B34" s="1">
        <v>50</v>
      </c>
    </row>
    <row r="35" spans="1:4" x14ac:dyDescent="0.3">
      <c r="A35" t="s">
        <v>33</v>
      </c>
      <c r="B35" s="1">
        <v>450</v>
      </c>
    </row>
    <row r="36" spans="1:4" x14ac:dyDescent="0.3">
      <c r="A36" t="s">
        <v>31</v>
      </c>
      <c r="B36" s="9">
        <v>540</v>
      </c>
    </row>
    <row r="37" spans="1:4" x14ac:dyDescent="0.3">
      <c r="A37" t="s">
        <v>32</v>
      </c>
      <c r="B37" s="1">
        <v>198</v>
      </c>
    </row>
    <row r="38" spans="1:4" x14ac:dyDescent="0.3">
      <c r="A38" t="s">
        <v>34</v>
      </c>
      <c r="B38" s="1"/>
      <c r="C38" s="11">
        <v>43300</v>
      </c>
    </row>
    <row r="39" spans="1:4" x14ac:dyDescent="0.3">
      <c r="A39" s="12" t="s">
        <v>37</v>
      </c>
      <c r="B39" s="13">
        <f>SUM(B16:B37)</f>
        <v>13745.91</v>
      </c>
      <c r="C39" s="13">
        <f>SUM(C16:C38)</f>
        <v>44499.080125</v>
      </c>
      <c r="D39" s="14">
        <f>-B39+C39</f>
        <v>30753.170125000001</v>
      </c>
    </row>
    <row r="40" spans="1:4" x14ac:dyDescent="0.3">
      <c r="B40" s="10"/>
      <c r="C40" s="10"/>
      <c r="D40" s="8"/>
    </row>
    <row r="41" spans="1:4" x14ac:dyDescent="0.3">
      <c r="A41" t="s">
        <v>35</v>
      </c>
      <c r="B41">
        <v>19410</v>
      </c>
    </row>
    <row r="42" spans="1:4" x14ac:dyDescent="0.3">
      <c r="A42" t="s">
        <v>36</v>
      </c>
      <c r="C42">
        <v>3222</v>
      </c>
    </row>
    <row r="43" spans="1:4" x14ac:dyDescent="0.3">
      <c r="B43" s="10">
        <f>SUM(B39:B42)</f>
        <v>33155.910000000003</v>
      </c>
      <c r="C43" s="10">
        <f>SUM(C39:C42)</f>
        <v>47721.080125</v>
      </c>
      <c r="D43" s="14">
        <f>C43-B43</f>
        <v>14565.170124999997</v>
      </c>
    </row>
  </sheetData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Jean-Paul</dc:creator>
  <cp:lastModifiedBy>Jean-Paul</cp:lastModifiedBy>
  <dcterms:created xsi:type="dcterms:W3CDTF">2020-12-17T12:58:32Z</dcterms:created>
  <dcterms:modified xsi:type="dcterms:W3CDTF">2020-12-19T13:18:15Z</dcterms:modified>
</cp:coreProperties>
</file>