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20\Cloture\"/>
    </mc:Choice>
  </mc:AlternateContent>
  <bookViews>
    <workbookView xWindow="0" yWindow="0" windowWidth="12072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C10" i="1"/>
  <c r="B10" i="1"/>
  <c r="B41" i="1" l="1"/>
  <c r="B27" i="1"/>
  <c r="B21" i="1"/>
  <c r="B20" i="1"/>
  <c r="B45" i="1" l="1"/>
  <c r="B12" i="1"/>
  <c r="C8" i="1" l="1"/>
  <c r="B8" i="1"/>
  <c r="D8" i="1" s="1"/>
  <c r="B9" i="1" l="1"/>
  <c r="B13" i="1" l="1"/>
  <c r="C30" i="1" s="1"/>
  <c r="C41" i="1" s="1"/>
  <c r="B14" i="1" l="1"/>
  <c r="B15" i="1" s="1"/>
  <c r="C45" i="1"/>
  <c r="D45" i="1" s="1"/>
  <c r="D41" i="1"/>
</calcChain>
</file>

<file path=xl/sharedStrings.xml><?xml version="1.0" encoding="utf-8"?>
<sst xmlns="http://schemas.openxmlformats.org/spreadsheetml/2006/main" count="40" uniqueCount="40">
  <si>
    <t>Résultat prévisionel 2020</t>
  </si>
  <si>
    <t xml:space="preserve">Dotation au amort </t>
  </si>
  <si>
    <t>Charges résiduelles</t>
  </si>
  <si>
    <t>Charges</t>
  </si>
  <si>
    <t>Produit</t>
  </si>
  <si>
    <t>Quote part sub</t>
  </si>
  <si>
    <t>Mise en réserve 57,5%</t>
  </si>
  <si>
    <t>Distribuable</t>
  </si>
  <si>
    <t>Rémunération</t>
  </si>
  <si>
    <t>Mise en réserve sub</t>
  </si>
  <si>
    <t>Assurance</t>
  </si>
  <si>
    <t>Comptable</t>
  </si>
  <si>
    <t>Turpe</t>
  </si>
  <si>
    <t>Gsm</t>
  </si>
  <si>
    <t>urscop</t>
  </si>
  <si>
    <t>Révision</t>
  </si>
  <si>
    <t>Maintenance</t>
  </si>
  <si>
    <t>Nettoyage centrale</t>
  </si>
  <si>
    <t>Cotisation ECLR</t>
  </si>
  <si>
    <t>Interêt d'emprunts</t>
  </si>
  <si>
    <t>Interêt des CCA</t>
  </si>
  <si>
    <t>Frais déplacement</t>
  </si>
  <si>
    <t>Impots 15%</t>
  </si>
  <si>
    <t>Resultat net</t>
  </si>
  <si>
    <t>Crédit impots</t>
  </si>
  <si>
    <t xml:space="preserve">Frais AG </t>
  </si>
  <si>
    <t>Frais postaux</t>
  </si>
  <si>
    <t>Fourniture admi</t>
  </si>
  <si>
    <t>Flyer</t>
  </si>
  <si>
    <t>Communication</t>
  </si>
  <si>
    <t>Internet</t>
  </si>
  <si>
    <t>Frais bancaires</t>
  </si>
  <si>
    <t>Taxe foncière</t>
  </si>
  <si>
    <t>Fourniture et  équipement</t>
  </si>
  <si>
    <t xml:space="preserve">  Produit</t>
  </si>
  <si>
    <t>amortissement</t>
  </si>
  <si>
    <t>quote part sub</t>
  </si>
  <si>
    <t>Résultat d'exploitation</t>
  </si>
  <si>
    <t>Prod au 19/12</t>
  </si>
  <si>
    <t>Résultat d'exp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</si>
</sst>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39" fontId="0" fillId="0" borderId="0" xfId="1" applyNumberFormat="1" applyFont="1"/>
    <xf numFmtId="0" fontId="0" fillId="0" borderId="1" xfId="0" applyBorder="1"/>
    <xf numFmtId="39" fontId="0" fillId="0" borderId="1" xfId="1" applyNumberFormat="1" applyFont="1" applyBorder="1"/>
    <xf numFmtId="10" fontId="0" fillId="0" borderId="0" xfId="2" applyNumberFormat="1" applyFont="1"/>
    <xf numFmtId="10" fontId="0" fillId="0" borderId="1" xfId="2" applyNumberFormat="1" applyFont="1" applyBorder="1"/>
    <xf numFmtId="0" fontId="0" fillId="0" borderId="2" xfId="0" applyFill="1" applyBorder="1"/>
    <xf numFmtId="164" fontId="0" fillId="0" borderId="0" xfId="0" applyNumberFormat="1"/>
    <xf numFmtId="43" fontId="0" fillId="0" borderId="0" xfId="1" applyNumberFormat="1" applyFont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43" fontId="0" fillId="0" borderId="1" xfId="1" applyNumberFormat="1" applyFont="1" applyBorder="1"/>
    <xf numFmtId="43" fontId="0" fillId="2" borderId="1" xfId="1" applyNumberFormat="1" applyFont="1" applyFill="1" applyBorder="1"/>
    <xf numFmtId="43" fontId="0" fillId="3" borderId="1" xfId="1" applyNumberFormat="1" applyFont="1" applyFill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G14" sqref="G14"/>
    </sheetView>
  </sheetViews>
  <sheetFormatPr baseColWidth="10" defaultRowHeight="14.4" x14ac:dyDescent="0.3"/>
  <cols>
    <col min="1" max="1" width="23.33203125" customWidth="1"/>
    <col min="2" max="2" width="22.21875" customWidth="1"/>
  </cols>
  <sheetData>
    <row r="1" spans="1:4" x14ac:dyDescent="0.3">
      <c r="A1" s="10"/>
      <c r="B1" s="10" t="s">
        <v>3</v>
      </c>
      <c r="C1" s="10" t="s">
        <v>4</v>
      </c>
      <c r="D1" s="10"/>
    </row>
    <row r="2" spans="1:4" x14ac:dyDescent="0.3">
      <c r="A2" s="2" t="s">
        <v>0</v>
      </c>
      <c r="B2" s="12">
        <v>11145</v>
      </c>
      <c r="C2" s="12">
        <v>12764</v>
      </c>
      <c r="D2" s="12"/>
    </row>
    <row r="3" spans="1:4" x14ac:dyDescent="0.3">
      <c r="A3" s="2" t="s">
        <v>38</v>
      </c>
      <c r="B3" s="12"/>
      <c r="C3" s="12">
        <v>24246</v>
      </c>
      <c r="D3" s="12"/>
    </row>
    <row r="4" spans="1:4" x14ac:dyDescent="0.3">
      <c r="A4" s="2" t="s">
        <v>1</v>
      </c>
      <c r="B4" s="12">
        <v>16566</v>
      </c>
      <c r="C4" s="12"/>
      <c r="D4" s="12"/>
    </row>
    <row r="5" spans="1:4" x14ac:dyDescent="0.3">
      <c r="A5" s="2" t="s">
        <v>5</v>
      </c>
      <c r="B5" s="12"/>
      <c r="C5" s="12">
        <v>3222</v>
      </c>
      <c r="D5" s="12"/>
    </row>
    <row r="6" spans="1:4" x14ac:dyDescent="0.3">
      <c r="A6" s="2" t="s">
        <v>2</v>
      </c>
      <c r="B6" s="12">
        <v>60</v>
      </c>
      <c r="C6" s="12"/>
      <c r="D6" s="12"/>
    </row>
    <row r="7" spans="1:4" x14ac:dyDescent="0.3">
      <c r="B7" s="12"/>
      <c r="C7" s="12"/>
      <c r="D7" s="12"/>
    </row>
    <row r="8" spans="1:4" x14ac:dyDescent="0.3">
      <c r="A8" s="2" t="s">
        <v>39</v>
      </c>
      <c r="B8" s="12">
        <f>SUM(B2:B6)</f>
        <v>27771</v>
      </c>
      <c r="C8" s="12">
        <f>SUM(C2:C6)</f>
        <v>40232</v>
      </c>
      <c r="D8" s="12">
        <f>C8-B8</f>
        <v>12461</v>
      </c>
    </row>
    <row r="9" spans="1:4" x14ac:dyDescent="0.3">
      <c r="A9" s="2" t="s">
        <v>22</v>
      </c>
      <c r="B9" s="12">
        <f>D8*15%</f>
        <v>1869.1499999999999</v>
      </c>
      <c r="C9" s="12"/>
      <c r="D9" s="8"/>
    </row>
    <row r="10" spans="1:4" x14ac:dyDescent="0.3">
      <c r="A10" s="11" t="s">
        <v>23</v>
      </c>
      <c r="B10" s="12">
        <f>SUM(B8:B9)</f>
        <v>29640.15</v>
      </c>
      <c r="C10" s="12">
        <f>SUM(C8:C9)</f>
        <v>40232</v>
      </c>
      <c r="D10" s="14">
        <f>C10-B10</f>
        <v>10591.849999999999</v>
      </c>
    </row>
    <row r="11" spans="1:4" x14ac:dyDescent="0.3">
      <c r="A11" s="6"/>
      <c r="B11" s="1"/>
      <c r="C11" s="1"/>
      <c r="D11" s="7"/>
    </row>
    <row r="12" spans="1:4" x14ac:dyDescent="0.3">
      <c r="A12" s="2" t="s">
        <v>9</v>
      </c>
      <c r="B12" s="3">
        <f>C5</f>
        <v>3222</v>
      </c>
      <c r="C12" s="1"/>
    </row>
    <row r="13" spans="1:4" x14ac:dyDescent="0.3">
      <c r="A13" s="2" t="s">
        <v>6</v>
      </c>
      <c r="B13" s="3">
        <f>(D10-B12)*57.5%</f>
        <v>4237.6637499999988</v>
      </c>
      <c r="C13" s="1"/>
    </row>
    <row r="14" spans="1:4" x14ac:dyDescent="0.3">
      <c r="A14" s="2" t="s">
        <v>7</v>
      </c>
      <c r="B14" s="3">
        <f>D10-B13-B12</f>
        <v>3132.1862499999997</v>
      </c>
      <c r="C14" s="1"/>
    </row>
    <row r="15" spans="1:4" x14ac:dyDescent="0.3">
      <c r="A15" s="2" t="s">
        <v>8</v>
      </c>
      <c r="B15" s="5">
        <f>B14/138500</f>
        <v>2.2615063176895305E-2</v>
      </c>
      <c r="C15" s="4"/>
    </row>
    <row r="16" spans="1:4" x14ac:dyDescent="0.3">
      <c r="B16" s="1"/>
      <c r="C16" s="1"/>
    </row>
    <row r="17" spans="1:4" x14ac:dyDescent="0.3">
      <c r="B17" s="1"/>
      <c r="C17" s="1"/>
    </row>
    <row r="18" spans="1:4" x14ac:dyDescent="0.3">
      <c r="A18" s="2" t="s">
        <v>10</v>
      </c>
      <c r="B18" s="12">
        <v>1165.51</v>
      </c>
      <c r="C18" s="12"/>
      <c r="D18" s="8"/>
    </row>
    <row r="19" spans="1:4" x14ac:dyDescent="0.3">
      <c r="A19" s="2" t="s">
        <v>11</v>
      </c>
      <c r="B19" s="12">
        <v>2184</v>
      </c>
      <c r="C19" s="12"/>
      <c r="D19" s="8"/>
    </row>
    <row r="20" spans="1:4" x14ac:dyDescent="0.3">
      <c r="A20" s="2" t="s">
        <v>12</v>
      </c>
      <c r="B20" s="12">
        <f>42.8*13</f>
        <v>556.4</v>
      </c>
      <c r="C20" s="12"/>
      <c r="D20" s="8"/>
    </row>
    <row r="21" spans="1:4" x14ac:dyDescent="0.3">
      <c r="A21" s="2" t="s">
        <v>13</v>
      </c>
      <c r="B21" s="12">
        <f>2*14*12</f>
        <v>336</v>
      </c>
      <c r="C21" s="12"/>
      <c r="D21" s="8"/>
    </row>
    <row r="22" spans="1:4" x14ac:dyDescent="0.3">
      <c r="A22" s="2" t="s">
        <v>14</v>
      </c>
      <c r="B22" s="12">
        <v>400</v>
      </c>
      <c r="C22" s="12"/>
      <c r="D22" s="8"/>
    </row>
    <row r="23" spans="1:4" x14ac:dyDescent="0.3">
      <c r="A23" s="2" t="s">
        <v>15</v>
      </c>
      <c r="B23" s="12">
        <v>900</v>
      </c>
      <c r="C23" s="12"/>
      <c r="D23" s="8"/>
    </row>
    <row r="24" spans="1:4" x14ac:dyDescent="0.3">
      <c r="A24" s="2" t="s">
        <v>16</v>
      </c>
      <c r="B24" s="12">
        <v>1450</v>
      </c>
      <c r="C24" s="12"/>
      <c r="D24" s="8"/>
    </row>
    <row r="25" spans="1:4" x14ac:dyDescent="0.3">
      <c r="A25" s="2" t="s">
        <v>17</v>
      </c>
      <c r="B25" s="12">
        <v>1100</v>
      </c>
      <c r="C25" s="12"/>
      <c r="D25" s="8"/>
    </row>
    <row r="26" spans="1:4" x14ac:dyDescent="0.3">
      <c r="A26" s="2" t="s">
        <v>18</v>
      </c>
      <c r="B26" s="12">
        <v>116</v>
      </c>
      <c r="C26" s="12"/>
      <c r="D26" s="8"/>
    </row>
    <row r="27" spans="1:4" x14ac:dyDescent="0.3">
      <c r="A27" s="2" t="s">
        <v>19</v>
      </c>
      <c r="B27" s="12">
        <f>1685+675</f>
        <v>2360</v>
      </c>
      <c r="C27" s="12"/>
      <c r="D27" s="8"/>
    </row>
    <row r="28" spans="1:4" x14ac:dyDescent="0.3">
      <c r="A28" s="2" t="s">
        <v>20</v>
      </c>
      <c r="B28" s="12">
        <v>400</v>
      </c>
      <c r="C28" s="12"/>
      <c r="D28" s="8"/>
    </row>
    <row r="29" spans="1:4" x14ac:dyDescent="0.3">
      <c r="A29" s="2" t="s">
        <v>21</v>
      </c>
      <c r="B29" s="12">
        <v>500</v>
      </c>
      <c r="C29" s="12"/>
      <c r="D29" s="8"/>
    </row>
    <row r="30" spans="1:4" x14ac:dyDescent="0.3">
      <c r="A30" s="2" t="s">
        <v>24</v>
      </c>
      <c r="B30" s="12"/>
      <c r="C30" s="12">
        <f>(B12+B13)*15%</f>
        <v>1118.9495624999997</v>
      </c>
      <c r="D30" s="8"/>
    </row>
    <row r="31" spans="1:4" x14ac:dyDescent="0.3">
      <c r="A31" s="2" t="s">
        <v>25</v>
      </c>
      <c r="B31" s="12">
        <v>600</v>
      </c>
      <c r="C31" s="12"/>
      <c r="D31" s="8"/>
    </row>
    <row r="32" spans="1:4" x14ac:dyDescent="0.3">
      <c r="A32" s="2" t="s">
        <v>26</v>
      </c>
      <c r="B32" s="12">
        <v>200</v>
      </c>
      <c r="C32" s="12"/>
      <c r="D32" s="8"/>
    </row>
    <row r="33" spans="1:4" x14ac:dyDescent="0.3">
      <c r="A33" s="2" t="s">
        <v>27</v>
      </c>
      <c r="B33" s="12">
        <v>40</v>
      </c>
      <c r="C33" s="12"/>
      <c r="D33" s="8"/>
    </row>
    <row r="34" spans="1:4" x14ac:dyDescent="0.3">
      <c r="A34" s="2" t="s">
        <v>28</v>
      </c>
      <c r="B34" s="12">
        <v>200</v>
      </c>
      <c r="C34" s="12"/>
      <c r="D34" s="8"/>
    </row>
    <row r="35" spans="1:4" x14ac:dyDescent="0.3">
      <c r="A35" s="2" t="s">
        <v>29</v>
      </c>
      <c r="B35" s="12"/>
      <c r="C35" s="12"/>
      <c r="D35" s="8"/>
    </row>
    <row r="36" spans="1:4" x14ac:dyDescent="0.3">
      <c r="A36" s="2" t="s">
        <v>30</v>
      </c>
      <c r="B36" s="12">
        <v>50</v>
      </c>
      <c r="C36" s="12"/>
      <c r="D36" s="8"/>
    </row>
    <row r="37" spans="1:4" x14ac:dyDescent="0.3">
      <c r="A37" s="2" t="s">
        <v>33</v>
      </c>
      <c r="B37" s="12">
        <v>450</v>
      </c>
      <c r="C37" s="12"/>
      <c r="D37" s="8"/>
    </row>
    <row r="38" spans="1:4" x14ac:dyDescent="0.3">
      <c r="A38" s="2" t="s">
        <v>31</v>
      </c>
      <c r="B38" s="12">
        <v>540</v>
      </c>
      <c r="C38" s="12"/>
      <c r="D38" s="8"/>
    </row>
    <row r="39" spans="1:4" x14ac:dyDescent="0.3">
      <c r="A39" s="2" t="s">
        <v>32</v>
      </c>
      <c r="B39" s="12">
        <v>198</v>
      </c>
      <c r="C39" s="12"/>
      <c r="D39" s="8"/>
    </row>
    <row r="40" spans="1:4" x14ac:dyDescent="0.3">
      <c r="A40" s="2" t="s">
        <v>34</v>
      </c>
      <c r="B40" s="12"/>
      <c r="C40" s="12">
        <v>43300</v>
      </c>
      <c r="D40" s="8"/>
    </row>
    <row r="41" spans="1:4" x14ac:dyDescent="0.3">
      <c r="A41" s="9" t="s">
        <v>37</v>
      </c>
      <c r="B41" s="13">
        <f>SUM(B18:B39)</f>
        <v>13745.91</v>
      </c>
      <c r="C41" s="13">
        <f>SUM(C18:C40)</f>
        <v>44418.949562499998</v>
      </c>
      <c r="D41" s="13">
        <f>-B41+C41</f>
        <v>30673.039562499998</v>
      </c>
    </row>
    <row r="42" spans="1:4" x14ac:dyDescent="0.3">
      <c r="B42" s="8"/>
      <c r="C42" s="8"/>
      <c r="D42" s="8"/>
    </row>
    <row r="43" spans="1:4" x14ac:dyDescent="0.3">
      <c r="A43" s="2" t="s">
        <v>35</v>
      </c>
      <c r="B43" s="12">
        <v>19410</v>
      </c>
      <c r="C43" s="12"/>
      <c r="D43" s="8"/>
    </row>
    <row r="44" spans="1:4" x14ac:dyDescent="0.3">
      <c r="A44" s="2" t="s">
        <v>36</v>
      </c>
      <c r="B44" s="12"/>
      <c r="C44" s="12">
        <v>3222</v>
      </c>
      <c r="D44" s="8"/>
    </row>
    <row r="45" spans="1:4" x14ac:dyDescent="0.3">
      <c r="A45" s="2"/>
      <c r="B45" s="12">
        <f>SUM(B41:B44)</f>
        <v>33155.910000000003</v>
      </c>
      <c r="C45" s="12">
        <f>SUM(C41:C44)</f>
        <v>47640.949562499998</v>
      </c>
      <c r="D45" s="13">
        <f>C45-B45</f>
        <v>14485.039562499995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2020-12-17T12:58:32Z</dcterms:created>
  <dcterms:modified xsi:type="dcterms:W3CDTF">2020-12-19T14:43:02Z</dcterms:modified>
</cp:coreProperties>
</file>