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Exploitation\"/>
    </mc:Choice>
  </mc:AlternateContent>
  <bookViews>
    <workbookView xWindow="0" yWindow="0" windowWidth="28800" windowHeight="11232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" l="1"/>
  <c r="J17" i="1"/>
  <c r="E36" i="1" l="1"/>
  <c r="E37" i="1"/>
  <c r="E38" i="1"/>
  <c r="E39" i="1"/>
  <c r="E40" i="1"/>
  <c r="E41" i="1"/>
  <c r="E42" i="1"/>
  <c r="E43" i="1"/>
  <c r="E44" i="1"/>
  <c r="E45" i="1"/>
  <c r="E46" i="1"/>
  <c r="E47" i="1"/>
  <c r="E48" i="1"/>
  <c r="B36" i="1"/>
  <c r="C20" i="1"/>
  <c r="C36" i="1"/>
  <c r="D20" i="1"/>
  <c r="D36" i="1"/>
  <c r="E20" i="1"/>
  <c r="B37" i="1"/>
  <c r="C21" i="1"/>
  <c r="C37" i="1"/>
  <c r="D21" i="1"/>
  <c r="D37" i="1"/>
  <c r="E21" i="1"/>
  <c r="B38" i="1"/>
  <c r="C22" i="1"/>
  <c r="C38" i="1"/>
  <c r="D22" i="1"/>
  <c r="D38" i="1"/>
  <c r="E22" i="1"/>
  <c r="B39" i="1"/>
  <c r="C23" i="1"/>
  <c r="C39" i="1"/>
  <c r="D23" i="1"/>
  <c r="D39" i="1"/>
  <c r="E23" i="1"/>
  <c r="B40" i="1"/>
  <c r="C24" i="1"/>
  <c r="C40" i="1"/>
  <c r="D24" i="1"/>
  <c r="D40" i="1"/>
  <c r="E24" i="1"/>
  <c r="B41" i="1"/>
  <c r="C25" i="1"/>
  <c r="C41" i="1"/>
  <c r="D25" i="1"/>
  <c r="D41" i="1"/>
  <c r="E25" i="1"/>
  <c r="B42" i="1"/>
  <c r="C26" i="1"/>
  <c r="C42" i="1"/>
  <c r="D26" i="1"/>
  <c r="D42" i="1"/>
  <c r="E26" i="1"/>
  <c r="B43" i="1"/>
  <c r="C27" i="1"/>
  <c r="C43" i="1"/>
  <c r="D27" i="1"/>
  <c r="D43" i="1"/>
  <c r="E27" i="1"/>
  <c r="B44" i="1"/>
  <c r="C28" i="1"/>
  <c r="C44" i="1"/>
  <c r="D28" i="1"/>
  <c r="D44" i="1"/>
  <c r="E28" i="1"/>
  <c r="B45" i="1"/>
  <c r="C29" i="1"/>
  <c r="C45" i="1"/>
  <c r="D29" i="1"/>
  <c r="D45" i="1"/>
  <c r="E29" i="1"/>
  <c r="B46" i="1"/>
  <c r="C30" i="1"/>
  <c r="C46" i="1"/>
  <c r="D30" i="1"/>
  <c r="D46" i="1"/>
  <c r="E30" i="1"/>
  <c r="B47" i="1"/>
  <c r="C31" i="1"/>
  <c r="C47" i="1"/>
  <c r="D31" i="1"/>
  <c r="D47" i="1"/>
  <c r="E31" i="1"/>
  <c r="B48" i="1"/>
  <c r="C32" i="1"/>
  <c r="C48" i="1"/>
  <c r="D32" i="1"/>
  <c r="D48" i="1"/>
  <c r="E32" i="1"/>
  <c r="B32" i="1"/>
  <c r="B31" i="1"/>
  <c r="B30" i="1"/>
  <c r="B22" i="1"/>
  <c r="B23" i="1"/>
  <c r="B24" i="1"/>
  <c r="B25" i="1"/>
  <c r="B26" i="1"/>
  <c r="B27" i="1"/>
  <c r="B28" i="1"/>
  <c r="B29" i="1"/>
  <c r="B21" i="1"/>
  <c r="B20" i="1"/>
  <c r="R9" i="1" l="1"/>
  <c r="S9" i="1"/>
  <c r="R11" i="1"/>
  <c r="S11" i="1"/>
  <c r="R12" i="1"/>
  <c r="S12" i="1"/>
  <c r="R13" i="1"/>
  <c r="S13" i="1"/>
  <c r="S8" i="1"/>
  <c r="R8" i="1"/>
</calcChain>
</file>

<file path=xl/sharedStrings.xml><?xml version="1.0" encoding="utf-8"?>
<sst xmlns="http://schemas.openxmlformats.org/spreadsheetml/2006/main" count="63" uniqueCount="26">
  <si>
    <t>Donneville</t>
  </si>
  <si>
    <t>Aureville</t>
  </si>
  <si>
    <t>€</t>
  </si>
  <si>
    <t>Kwh</t>
  </si>
  <si>
    <t>Mairie annexe</t>
  </si>
  <si>
    <t>MJC</t>
  </si>
  <si>
    <t>Maternelle Labège</t>
  </si>
  <si>
    <t>Créche Escalquens</t>
  </si>
  <si>
    <t>date</t>
  </si>
  <si>
    <t>Crèche Ayguesvives</t>
  </si>
  <si>
    <t>Berjean</t>
  </si>
  <si>
    <t>MDS</t>
  </si>
  <si>
    <t>Noueilles</t>
  </si>
  <si>
    <t>Edf</t>
  </si>
  <si>
    <t>Enercoop</t>
  </si>
  <si>
    <t>Total</t>
  </si>
  <si>
    <t>Odars</t>
  </si>
  <si>
    <t>Gymnase</t>
  </si>
  <si>
    <t xml:space="preserve">Montbrun </t>
  </si>
  <si>
    <t>Puissance/kWc</t>
  </si>
  <si>
    <t>An 1</t>
  </si>
  <si>
    <t>An 2</t>
  </si>
  <si>
    <t>An 3</t>
  </si>
  <si>
    <t>An 4</t>
  </si>
  <si>
    <t>€/kWc</t>
  </si>
  <si>
    <t>Espanès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</si>
</sst>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0" fontId="0" fillId="2" borderId="1" xfId="0" applyFill="1" applyBorder="1"/>
    <xf numFmtId="0" fontId="0" fillId="0" borderId="1" xfId="0" applyBorder="1" applyAlignment="1">
      <alignment horizontal="center"/>
    </xf>
    <xf numFmtId="0" fontId="0" fillId="0" borderId="1" xfId="0" applyNumberFormat="1" applyBorder="1"/>
    <xf numFmtId="1" fontId="0" fillId="0" borderId="1" xfId="0" applyNumberFormat="1" applyBorder="1"/>
    <xf numFmtId="0" fontId="1" fillId="0" borderId="0" xfId="0" applyFont="1"/>
    <xf numFmtId="0" fontId="0" fillId="0" borderId="0" xfId="0" applyBorder="1"/>
    <xf numFmtId="0" fontId="0" fillId="0" borderId="0" xfId="0" applyNumberFormat="1" applyBorder="1"/>
    <xf numFmtId="1" fontId="0" fillId="0" borderId="0" xfId="0" applyNumberFormat="1" applyBorder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Fill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€/kWc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Feuil1!$A$36</c:f>
              <c:strCache>
                <c:ptCount val="1"/>
                <c:pt idx="0">
                  <c:v>Donneville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Feuil1!$B$35:$E$35</c:f>
              <c:strCache>
                <c:ptCount val="4"/>
                <c:pt idx="0">
                  <c:v>An 1</c:v>
                </c:pt>
                <c:pt idx="1">
                  <c:v>An 2</c:v>
                </c:pt>
                <c:pt idx="2">
                  <c:v>An 3</c:v>
                </c:pt>
                <c:pt idx="3">
                  <c:v>An 4</c:v>
                </c:pt>
              </c:strCache>
            </c:strRef>
          </c:cat>
          <c:val>
            <c:numRef>
              <c:f>Feuil1!$B$36:$E$36</c:f>
              <c:numCache>
                <c:formatCode>0</c:formatCode>
                <c:ptCount val="4"/>
                <c:pt idx="0">
                  <c:v>289.58166666666665</c:v>
                </c:pt>
                <c:pt idx="1">
                  <c:v>283.94833333333332</c:v>
                </c:pt>
                <c:pt idx="2">
                  <c:v>270.39499999999998</c:v>
                </c:pt>
                <c:pt idx="3">
                  <c:v>272.90000000000003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00-4856-86BA-FB6A04840DC5}"/>
            </c:ext>
          </c:extLst>
        </c:ser>
        <c:ser>
          <c:idx val="1"/>
          <c:order val="1"/>
          <c:tx>
            <c:strRef>
              <c:f>Feuil1!$A$37</c:f>
              <c:strCache>
                <c:ptCount val="1"/>
                <c:pt idx="0">
                  <c:v>Aureville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Feuil1!$B$35:$E$35</c:f>
              <c:strCache>
                <c:ptCount val="4"/>
                <c:pt idx="0">
                  <c:v>An 1</c:v>
                </c:pt>
                <c:pt idx="1">
                  <c:v>An 2</c:v>
                </c:pt>
                <c:pt idx="2">
                  <c:v>An 3</c:v>
                </c:pt>
                <c:pt idx="3">
                  <c:v>An 4</c:v>
                </c:pt>
              </c:strCache>
            </c:strRef>
          </c:cat>
          <c:val>
            <c:numRef>
              <c:f>Feuil1!$B$37:$E$37</c:f>
              <c:numCache>
                <c:formatCode>0</c:formatCode>
                <c:ptCount val="4"/>
                <c:pt idx="0">
                  <c:v>303.90111111111111</c:v>
                </c:pt>
                <c:pt idx="1">
                  <c:v>282.80333333333328</c:v>
                </c:pt>
                <c:pt idx="2">
                  <c:v>271.77999999999997</c:v>
                </c:pt>
                <c:pt idx="3">
                  <c:v>246.44444444444446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00-4856-86BA-FB6A04840DC5}"/>
            </c:ext>
          </c:extLst>
        </c:ser>
        <c:ser>
          <c:idx val="2"/>
          <c:order val="2"/>
          <c:tx>
            <c:strRef>
              <c:f>Feuil1!$A$38</c:f>
              <c:strCache>
                <c:ptCount val="1"/>
                <c:pt idx="0">
                  <c:v>Mairie annexe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Feuil1!$B$35:$E$35</c:f>
              <c:strCache>
                <c:ptCount val="4"/>
                <c:pt idx="0">
                  <c:v>An 1</c:v>
                </c:pt>
                <c:pt idx="1">
                  <c:v>An 2</c:v>
                </c:pt>
                <c:pt idx="2">
                  <c:v>An 3</c:v>
                </c:pt>
                <c:pt idx="3">
                  <c:v>An 4</c:v>
                </c:pt>
              </c:strCache>
            </c:strRef>
          </c:cat>
          <c:val>
            <c:numRef>
              <c:f>Feuil1!$B$38:$E$38</c:f>
              <c:numCache>
                <c:formatCode>0</c:formatCode>
                <c:ptCount val="4"/>
                <c:pt idx="0">
                  <c:v>302.59333333333336</c:v>
                </c:pt>
                <c:pt idx="1">
                  <c:v>289.92444444444442</c:v>
                </c:pt>
                <c:pt idx="2">
                  <c:v>254.46333333333334</c:v>
                </c:pt>
                <c:pt idx="3">
                  <c:v>317.88888888888891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00-4856-86BA-FB6A04840DC5}"/>
            </c:ext>
          </c:extLst>
        </c:ser>
        <c:ser>
          <c:idx val="3"/>
          <c:order val="3"/>
          <c:tx>
            <c:strRef>
              <c:f>Feuil1!$A$39</c:f>
              <c:strCache>
                <c:ptCount val="1"/>
                <c:pt idx="0">
                  <c:v>MJC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Feuil1!$B$35:$E$35</c:f>
              <c:strCache>
                <c:ptCount val="4"/>
                <c:pt idx="0">
                  <c:v>An 1</c:v>
                </c:pt>
                <c:pt idx="1">
                  <c:v>An 2</c:v>
                </c:pt>
                <c:pt idx="2">
                  <c:v>An 3</c:v>
                </c:pt>
                <c:pt idx="3">
                  <c:v>An 4</c:v>
                </c:pt>
              </c:strCache>
            </c:strRef>
          </c:cat>
          <c:val>
            <c:numRef>
              <c:f>Feuil1!$B$39:$E$39</c:f>
              <c:numCache>
                <c:formatCode>0</c:formatCode>
                <c:ptCount val="4"/>
                <c:pt idx="0">
                  <c:v>252.6877777777778</c:v>
                </c:pt>
                <c:pt idx="1">
                  <c:v>244.97555555555559</c:v>
                </c:pt>
                <c:pt idx="2">
                  <c:v>234.05333333333334</c:v>
                </c:pt>
                <c:pt idx="3">
                  <c:v>235.69777777777779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00-4856-86BA-FB6A04840DC5}"/>
            </c:ext>
          </c:extLst>
        </c:ser>
        <c:ser>
          <c:idx val="4"/>
          <c:order val="4"/>
          <c:tx>
            <c:strRef>
              <c:f>Feuil1!$A$40</c:f>
              <c:strCache>
                <c:ptCount val="1"/>
                <c:pt idx="0">
                  <c:v>Maternelle Labège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Feuil1!$B$35:$E$35</c:f>
              <c:strCache>
                <c:ptCount val="4"/>
                <c:pt idx="0">
                  <c:v>An 1</c:v>
                </c:pt>
                <c:pt idx="1">
                  <c:v>An 2</c:v>
                </c:pt>
                <c:pt idx="2">
                  <c:v>An 3</c:v>
                </c:pt>
                <c:pt idx="3">
                  <c:v>An 4</c:v>
                </c:pt>
              </c:strCache>
            </c:strRef>
          </c:cat>
          <c:val>
            <c:numRef>
              <c:f>Feuil1!$B$40:$E$40</c:f>
              <c:numCache>
                <c:formatCode>0</c:formatCode>
                <c:ptCount val="4"/>
                <c:pt idx="0">
                  <c:v>273.11666666666667</c:v>
                </c:pt>
                <c:pt idx="1">
                  <c:v>258.55222222222221</c:v>
                </c:pt>
                <c:pt idx="2">
                  <c:v>254.46333333333334</c:v>
                </c:pt>
                <c:pt idx="3">
                  <c:v>246.89222222222224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000-4856-86BA-FB6A04840DC5}"/>
            </c:ext>
          </c:extLst>
        </c:ser>
        <c:ser>
          <c:idx val="5"/>
          <c:order val="5"/>
          <c:tx>
            <c:strRef>
              <c:f>Feuil1!$A$41</c:f>
              <c:strCache>
                <c:ptCount val="1"/>
                <c:pt idx="0">
                  <c:v>Créche Escalquens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Feuil1!$B$35:$E$35</c:f>
              <c:strCache>
                <c:ptCount val="4"/>
                <c:pt idx="0">
                  <c:v>An 1</c:v>
                </c:pt>
                <c:pt idx="1">
                  <c:v>An 2</c:v>
                </c:pt>
                <c:pt idx="2">
                  <c:v>An 3</c:v>
                </c:pt>
                <c:pt idx="3">
                  <c:v>An 4</c:v>
                </c:pt>
              </c:strCache>
            </c:strRef>
          </c:cat>
          <c:val>
            <c:numRef>
              <c:f>Feuil1!$B$41:$E$41</c:f>
              <c:numCache>
                <c:formatCode>0</c:formatCode>
                <c:ptCount val="4"/>
                <c:pt idx="0">
                  <c:v>280.44</c:v>
                </c:pt>
                <c:pt idx="1">
                  <c:v>262.56</c:v>
                </c:pt>
                <c:pt idx="2">
                  <c:v>260.27111111111111</c:v>
                </c:pt>
                <c:pt idx="3">
                  <c:v>267.76111111111112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00-4856-86BA-FB6A04840DC5}"/>
            </c:ext>
          </c:extLst>
        </c:ser>
        <c:ser>
          <c:idx val="6"/>
          <c:order val="6"/>
          <c:tx>
            <c:strRef>
              <c:f>Feuil1!$A$42</c:f>
              <c:strCache>
                <c:ptCount val="1"/>
                <c:pt idx="0">
                  <c:v>Crèche Ayguesvives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Feuil1!$B$35:$E$35</c:f>
              <c:strCache>
                <c:ptCount val="4"/>
                <c:pt idx="0">
                  <c:v>An 1</c:v>
                </c:pt>
                <c:pt idx="1">
                  <c:v>An 2</c:v>
                </c:pt>
                <c:pt idx="2">
                  <c:v>An 3</c:v>
                </c:pt>
                <c:pt idx="3">
                  <c:v>An 4</c:v>
                </c:pt>
              </c:strCache>
            </c:strRef>
          </c:cat>
          <c:val>
            <c:numRef>
              <c:f>Feuil1!$B$42:$E$42</c:f>
              <c:numCache>
                <c:formatCode>0</c:formatCode>
                <c:ptCount val="4"/>
                <c:pt idx="0">
                  <c:v>280.44</c:v>
                </c:pt>
                <c:pt idx="1">
                  <c:v>264.21888888888884</c:v>
                </c:pt>
                <c:pt idx="2">
                  <c:v>251.63888888888889</c:v>
                </c:pt>
                <c:pt idx="3">
                  <c:v>251.79666666666668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000-4856-86BA-FB6A04840DC5}"/>
            </c:ext>
          </c:extLst>
        </c:ser>
        <c:ser>
          <c:idx val="7"/>
          <c:order val="7"/>
          <c:tx>
            <c:strRef>
              <c:f>Feuil1!$A$43</c:f>
              <c:strCache>
                <c:ptCount val="1"/>
                <c:pt idx="0">
                  <c:v>MDS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Feuil1!$B$35:$E$35</c:f>
              <c:strCache>
                <c:ptCount val="4"/>
                <c:pt idx="0">
                  <c:v>An 1</c:v>
                </c:pt>
                <c:pt idx="1">
                  <c:v>An 2</c:v>
                </c:pt>
                <c:pt idx="2">
                  <c:v>An 3</c:v>
                </c:pt>
                <c:pt idx="3">
                  <c:v>An 4</c:v>
                </c:pt>
              </c:strCache>
            </c:strRef>
          </c:cat>
          <c:val>
            <c:numRef>
              <c:f>Feuil1!$B$43:$E$43</c:f>
              <c:numCache>
                <c:formatCode>0</c:formatCode>
                <c:ptCount val="4"/>
                <c:pt idx="0">
                  <c:v>0</c:v>
                </c:pt>
                <c:pt idx="1">
                  <c:v>252.70888888888891</c:v>
                </c:pt>
                <c:pt idx="2">
                  <c:v>241.01111111111109</c:v>
                </c:pt>
                <c:pt idx="3">
                  <c:v>234.5888888888889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000-4856-86BA-FB6A04840DC5}"/>
            </c:ext>
          </c:extLst>
        </c:ser>
        <c:ser>
          <c:idx val="8"/>
          <c:order val="8"/>
          <c:tx>
            <c:strRef>
              <c:f>Feuil1!$A$44</c:f>
              <c:strCache>
                <c:ptCount val="1"/>
                <c:pt idx="0">
                  <c:v>Berjean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Feuil1!$B$35:$E$35</c:f>
              <c:strCache>
                <c:ptCount val="4"/>
                <c:pt idx="0">
                  <c:v>An 1</c:v>
                </c:pt>
                <c:pt idx="1">
                  <c:v>An 2</c:v>
                </c:pt>
                <c:pt idx="2">
                  <c:v>An 3</c:v>
                </c:pt>
                <c:pt idx="3">
                  <c:v>An 4</c:v>
                </c:pt>
              </c:strCache>
            </c:strRef>
          </c:cat>
          <c:val>
            <c:numRef>
              <c:f>Feuil1!$B$44:$E$44</c:f>
              <c:numCache>
                <c:formatCode>0</c:formatCode>
                <c:ptCount val="4"/>
                <c:pt idx="0">
                  <c:v>0</c:v>
                </c:pt>
                <c:pt idx="1">
                  <c:v>253.5588888888889</c:v>
                </c:pt>
                <c:pt idx="2">
                  <c:v>243.39111111111112</c:v>
                </c:pt>
                <c:pt idx="3">
                  <c:v>232.77777777777777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00-4856-86BA-FB6A04840DC5}"/>
            </c:ext>
          </c:extLst>
        </c:ser>
        <c:ser>
          <c:idx val="9"/>
          <c:order val="9"/>
          <c:tx>
            <c:strRef>
              <c:f>Feuil1!$A$45</c:f>
              <c:strCache>
                <c:ptCount val="1"/>
                <c:pt idx="0">
                  <c:v>Noueilles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Feuil1!$B$35:$E$35</c:f>
              <c:strCache>
                <c:ptCount val="4"/>
                <c:pt idx="0">
                  <c:v>An 1</c:v>
                </c:pt>
                <c:pt idx="1">
                  <c:v>An 2</c:v>
                </c:pt>
                <c:pt idx="2">
                  <c:v>An 3</c:v>
                </c:pt>
                <c:pt idx="3">
                  <c:v>An 4</c:v>
                </c:pt>
              </c:strCache>
            </c:strRef>
          </c:cat>
          <c:val>
            <c:numRef>
              <c:f>Feuil1!$B$45:$E$45</c:f>
              <c:numCache>
                <c:formatCode>0</c:formatCode>
                <c:ptCount val="4"/>
                <c:pt idx="0">
                  <c:v>0</c:v>
                </c:pt>
                <c:pt idx="1">
                  <c:v>258.39333333333332</c:v>
                </c:pt>
                <c:pt idx="2">
                  <c:v>231.75333333333336</c:v>
                </c:pt>
                <c:pt idx="3">
                  <c:v>229.48444444444445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000-4856-86BA-FB6A04840DC5}"/>
            </c:ext>
          </c:extLst>
        </c:ser>
        <c:ser>
          <c:idx val="10"/>
          <c:order val="10"/>
          <c:tx>
            <c:strRef>
              <c:f>Feuil1!$A$46</c:f>
              <c:strCache>
                <c:ptCount val="1"/>
                <c:pt idx="0">
                  <c:v>Odars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Feuil1!$B$35:$E$35</c:f>
              <c:strCache>
                <c:ptCount val="4"/>
                <c:pt idx="0">
                  <c:v>An 1</c:v>
                </c:pt>
                <c:pt idx="1">
                  <c:v>An 2</c:v>
                </c:pt>
                <c:pt idx="2">
                  <c:v>An 3</c:v>
                </c:pt>
                <c:pt idx="3">
                  <c:v>An 4</c:v>
                </c:pt>
              </c:strCache>
            </c:strRef>
          </c:cat>
          <c:val>
            <c:numRef>
              <c:f>Feuil1!$B$46:$E$46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154.61111111111111</c:v>
                </c:pt>
                <c:pt idx="3">
                  <c:v>141.22777777777776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000-4856-86BA-FB6A04840DC5}"/>
            </c:ext>
          </c:extLst>
        </c:ser>
        <c:ser>
          <c:idx val="11"/>
          <c:order val="11"/>
          <c:tx>
            <c:strRef>
              <c:f>Feuil1!$A$47</c:f>
              <c:strCache>
                <c:ptCount val="1"/>
                <c:pt idx="0">
                  <c:v>Gymnase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Feuil1!$B$35:$E$35</c:f>
              <c:strCache>
                <c:ptCount val="4"/>
                <c:pt idx="0">
                  <c:v>An 1</c:v>
                </c:pt>
                <c:pt idx="1">
                  <c:v>An 2</c:v>
                </c:pt>
                <c:pt idx="2">
                  <c:v>An 3</c:v>
                </c:pt>
                <c:pt idx="3">
                  <c:v>An 4</c:v>
                </c:pt>
              </c:strCache>
            </c:strRef>
          </c:cat>
          <c:val>
            <c:numRef>
              <c:f>Feuil1!$B$47:$E$47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154.89833333333334</c:v>
                </c:pt>
                <c:pt idx="3">
                  <c:v>146.98388888888888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000-4856-86BA-FB6A04840DC5}"/>
            </c:ext>
          </c:extLst>
        </c:ser>
        <c:ser>
          <c:idx val="12"/>
          <c:order val="12"/>
          <c:tx>
            <c:strRef>
              <c:f>Feuil1!$A$48</c:f>
              <c:strCache>
                <c:ptCount val="1"/>
                <c:pt idx="0">
                  <c:v>Montbrun 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Feuil1!$B$35:$E$35</c:f>
              <c:strCache>
                <c:ptCount val="4"/>
                <c:pt idx="0">
                  <c:v>An 1</c:v>
                </c:pt>
                <c:pt idx="1">
                  <c:v>An 2</c:v>
                </c:pt>
                <c:pt idx="2">
                  <c:v>An 3</c:v>
                </c:pt>
                <c:pt idx="3">
                  <c:v>An 4</c:v>
                </c:pt>
              </c:strCache>
            </c:strRef>
          </c:cat>
          <c:val>
            <c:numRef>
              <c:f>Feuil1!$B$48:$E$48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157.72468749999999</c:v>
                </c:pt>
                <c:pt idx="3">
                  <c:v>133.38843750000001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000-4856-86BA-FB6A04840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0100160"/>
        <c:axId val="950103424"/>
      </c:lineChart>
      <c:catAx>
        <c:axId val="950100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50103424"/>
        <c:crosses val="autoZero"/>
        <c:auto val="1"/>
        <c:lblAlgn val="ctr"/>
        <c:lblOffset val="100"/>
        <c:noMultiLvlLbl val="0"/>
      </c:catAx>
      <c:valAx>
        <c:axId val="950103424"/>
        <c:scaling>
          <c:orientation val="minMax"/>
          <c:max val="320"/>
          <c:min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50100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0636513757002056E-2"/>
          <c:y val="0.89012053048220852"/>
          <c:w val="0.87938093593898958"/>
          <c:h val="7.5439162948687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Puissance/kWc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5.7974781372943013E-2"/>
          <c:y val="9.7310404230216987E-2"/>
          <c:w val="0.92275234802748307"/>
          <c:h val="0.68880725366886097"/>
        </c:manualLayout>
      </c:layout>
      <c:lineChart>
        <c:grouping val="standard"/>
        <c:varyColors val="0"/>
        <c:ser>
          <c:idx val="0"/>
          <c:order val="0"/>
          <c:tx>
            <c:strRef>
              <c:f>Feuil1!$A$20</c:f>
              <c:strCache>
                <c:ptCount val="1"/>
                <c:pt idx="0">
                  <c:v>Donneville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Feuil1!$B$19:$E$19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Feuil1!$B$20:$E$20</c:f>
              <c:numCache>
                <c:formatCode>0</c:formatCode>
                <c:ptCount val="4"/>
                <c:pt idx="0">
                  <c:v>1231</c:v>
                </c:pt>
                <c:pt idx="1">
                  <c:v>1199.6666666666667</c:v>
                </c:pt>
                <c:pt idx="2">
                  <c:v>1139.1666666666667</c:v>
                </c:pt>
                <c:pt idx="3">
                  <c:v>1151.1666666666667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15-4C18-80B1-5BC893304E0C}"/>
            </c:ext>
          </c:extLst>
        </c:ser>
        <c:ser>
          <c:idx val="1"/>
          <c:order val="1"/>
          <c:tx>
            <c:strRef>
              <c:f>Feuil1!$A$21</c:f>
              <c:strCache>
                <c:ptCount val="1"/>
                <c:pt idx="0">
                  <c:v>Aureville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Feuil1!$B$19:$E$19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Feuil1!$B$21:$E$21</c:f>
              <c:numCache>
                <c:formatCode>0</c:formatCode>
                <c:ptCount val="4"/>
                <c:pt idx="0">
                  <c:v>1291.5555555555557</c:v>
                </c:pt>
                <c:pt idx="1">
                  <c:v>1194.2222222222222</c:v>
                </c:pt>
                <c:pt idx="2">
                  <c:v>1144.6666666666667</c:v>
                </c:pt>
                <c:pt idx="3">
                  <c:v>1039.2222222222222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15-4C18-80B1-5BC893304E0C}"/>
            </c:ext>
          </c:extLst>
        </c:ser>
        <c:ser>
          <c:idx val="2"/>
          <c:order val="2"/>
          <c:tx>
            <c:strRef>
              <c:f>Feuil1!$A$22</c:f>
              <c:strCache>
                <c:ptCount val="1"/>
                <c:pt idx="0">
                  <c:v>Mairie annexe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Feuil1!$B$19:$E$19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Feuil1!$B$22:$E$22</c:f>
              <c:numCache>
                <c:formatCode>0</c:formatCode>
                <c:ptCount val="4"/>
                <c:pt idx="0">
                  <c:v>1285.8888888888889</c:v>
                </c:pt>
                <c:pt idx="1">
                  <c:v>1248.6666666666667</c:v>
                </c:pt>
                <c:pt idx="2">
                  <c:v>1071.5555555555557</c:v>
                </c:pt>
                <c:pt idx="3">
                  <c:v>1340.6666666666667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15-4C18-80B1-5BC893304E0C}"/>
            </c:ext>
          </c:extLst>
        </c:ser>
        <c:ser>
          <c:idx val="3"/>
          <c:order val="3"/>
          <c:tx>
            <c:strRef>
              <c:f>Feuil1!$A$23</c:f>
              <c:strCache>
                <c:ptCount val="1"/>
                <c:pt idx="0">
                  <c:v>MJC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Feuil1!$B$19:$E$19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Feuil1!$B$23:$E$23</c:f>
              <c:numCache>
                <c:formatCode>0</c:formatCode>
                <c:ptCount val="4"/>
                <c:pt idx="0">
                  <c:v>1289.2222222222222</c:v>
                </c:pt>
                <c:pt idx="1">
                  <c:v>1242.6666666666667</c:v>
                </c:pt>
                <c:pt idx="2">
                  <c:v>1183.8888888888889</c:v>
                </c:pt>
                <c:pt idx="3">
                  <c:v>1193.7777777777778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B15-4C18-80B1-5BC893304E0C}"/>
            </c:ext>
          </c:extLst>
        </c:ser>
        <c:ser>
          <c:idx val="4"/>
          <c:order val="4"/>
          <c:tx>
            <c:strRef>
              <c:f>Feuil1!$A$24</c:f>
              <c:strCache>
                <c:ptCount val="1"/>
                <c:pt idx="0">
                  <c:v>Maternelle Labège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Feuil1!$B$19:$E$19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Feuil1!$B$24:$E$24</c:f>
              <c:numCache>
                <c:formatCode>0</c:formatCode>
                <c:ptCount val="4"/>
                <c:pt idx="0">
                  <c:v>1160.6666666666667</c:v>
                </c:pt>
                <c:pt idx="1">
                  <c:v>1093.4444444444443</c:v>
                </c:pt>
                <c:pt idx="2">
                  <c:v>1071.5555555555557</c:v>
                </c:pt>
                <c:pt idx="3">
                  <c:v>1041.1111111111111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B15-4C18-80B1-5BC893304E0C}"/>
            </c:ext>
          </c:extLst>
        </c:ser>
        <c:ser>
          <c:idx val="5"/>
          <c:order val="5"/>
          <c:tx>
            <c:strRef>
              <c:f>Feuil1!$A$25</c:f>
              <c:strCache>
                <c:ptCount val="1"/>
                <c:pt idx="0">
                  <c:v>Créche Escalquens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Feuil1!$B$19:$E$19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Feuil1!$B$25:$E$25</c:f>
              <c:numCache>
                <c:formatCode>0</c:formatCode>
                <c:ptCount val="4"/>
                <c:pt idx="0">
                  <c:v>1191.7777777777778</c:v>
                </c:pt>
                <c:pt idx="1">
                  <c:v>1108.5555555555557</c:v>
                </c:pt>
                <c:pt idx="2">
                  <c:v>1096.1111111111111</c:v>
                </c:pt>
                <c:pt idx="3">
                  <c:v>1129.1111111111111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15-4C18-80B1-5BC893304E0C}"/>
            </c:ext>
          </c:extLst>
        </c:ser>
        <c:ser>
          <c:idx val="6"/>
          <c:order val="6"/>
          <c:tx>
            <c:strRef>
              <c:f>Feuil1!$A$26</c:f>
              <c:strCache>
                <c:ptCount val="1"/>
                <c:pt idx="0">
                  <c:v>Crèche Ayguesvives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Feuil1!$B$19:$E$19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Feuil1!$B$26:$E$26</c:f>
              <c:numCache>
                <c:formatCode>0</c:formatCode>
                <c:ptCount val="4"/>
                <c:pt idx="0">
                  <c:v>1191.7777777777778</c:v>
                </c:pt>
                <c:pt idx="1">
                  <c:v>1116</c:v>
                </c:pt>
                <c:pt idx="2">
                  <c:v>1039.8888888888889</c:v>
                </c:pt>
                <c:pt idx="3">
                  <c:v>1061.7777777777778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B15-4C18-80B1-5BC893304E0C}"/>
            </c:ext>
          </c:extLst>
        </c:ser>
        <c:ser>
          <c:idx val="7"/>
          <c:order val="7"/>
          <c:tx>
            <c:strRef>
              <c:f>Feuil1!$A$27</c:f>
              <c:strCache>
                <c:ptCount val="1"/>
                <c:pt idx="0">
                  <c:v>MDS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Feuil1!$B$19:$E$19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Feuil1!$B$27:$E$27</c:f>
              <c:numCache>
                <c:formatCode>0</c:formatCode>
                <c:ptCount val="4"/>
                <c:pt idx="0">
                  <c:v>0</c:v>
                </c:pt>
                <c:pt idx="1">
                  <c:v>1289.7777777777778</c:v>
                </c:pt>
                <c:pt idx="2">
                  <c:v>1226.8888888888889</c:v>
                </c:pt>
                <c:pt idx="3">
                  <c:v>1195.5555555555557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B15-4C18-80B1-5BC893304E0C}"/>
            </c:ext>
          </c:extLst>
        </c:ser>
        <c:ser>
          <c:idx val="8"/>
          <c:order val="8"/>
          <c:tx>
            <c:strRef>
              <c:f>Feuil1!$A$28</c:f>
              <c:strCache>
                <c:ptCount val="1"/>
                <c:pt idx="0">
                  <c:v>Berjean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Feuil1!$B$19:$E$19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Feuil1!$B$28:$E$28</c:f>
              <c:numCache>
                <c:formatCode>0</c:formatCode>
                <c:ptCount val="4"/>
                <c:pt idx="0">
                  <c:v>0</c:v>
                </c:pt>
                <c:pt idx="1">
                  <c:v>1296.2222222222222</c:v>
                </c:pt>
                <c:pt idx="2">
                  <c:v>1240.8888888888889</c:v>
                </c:pt>
                <c:pt idx="3">
                  <c:v>1188.5555555555557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15-4C18-80B1-5BC893304E0C}"/>
            </c:ext>
          </c:extLst>
        </c:ser>
        <c:ser>
          <c:idx val="9"/>
          <c:order val="9"/>
          <c:tx>
            <c:strRef>
              <c:f>Feuil1!$A$29</c:f>
              <c:strCache>
                <c:ptCount val="1"/>
                <c:pt idx="0">
                  <c:v>Noueilles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Feuil1!$B$19:$E$19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Feuil1!$B$29:$E$29</c:f>
              <c:numCache>
                <c:formatCode>0</c:formatCode>
                <c:ptCount val="4"/>
                <c:pt idx="0">
                  <c:v>0</c:v>
                </c:pt>
                <c:pt idx="1">
                  <c:v>1318.7777777777778</c:v>
                </c:pt>
                <c:pt idx="2">
                  <c:v>1179.7777777777778</c:v>
                </c:pt>
                <c:pt idx="3">
                  <c:v>1169.6666666666667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B15-4C18-80B1-5BC893304E0C}"/>
            </c:ext>
          </c:extLst>
        </c:ser>
        <c:ser>
          <c:idx val="10"/>
          <c:order val="10"/>
          <c:tx>
            <c:strRef>
              <c:f>Feuil1!$A$30</c:f>
              <c:strCache>
                <c:ptCount val="1"/>
                <c:pt idx="0">
                  <c:v>Odars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Feuil1!$B$19:$E$19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Feuil1!$B$30:$E$30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1281.8611111111111</c:v>
                </c:pt>
                <c:pt idx="3">
                  <c:v>1172.4166666666667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B15-4C18-80B1-5BC893304E0C}"/>
            </c:ext>
          </c:extLst>
        </c:ser>
        <c:ser>
          <c:idx val="11"/>
          <c:order val="11"/>
          <c:tx>
            <c:strRef>
              <c:f>Feuil1!$A$31</c:f>
              <c:strCache>
                <c:ptCount val="1"/>
                <c:pt idx="0">
                  <c:v>Gymnase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Feuil1!$B$19:$E$19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Feuil1!$B$31:$E$31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1284.5</c:v>
                </c:pt>
                <c:pt idx="3">
                  <c:v>1220.4444444444443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B15-4C18-80B1-5BC893304E0C}"/>
            </c:ext>
          </c:extLst>
        </c:ser>
        <c:ser>
          <c:idx val="12"/>
          <c:order val="12"/>
          <c:tx>
            <c:strRef>
              <c:f>Feuil1!$A$32</c:f>
              <c:strCache>
                <c:ptCount val="1"/>
                <c:pt idx="0">
                  <c:v>Montbrun 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Feuil1!$B$19:$E$19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Feuil1!$B$32:$E$32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1307.8125</c:v>
                </c:pt>
                <c:pt idx="3">
                  <c:v>1107.53125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B15-4C18-80B1-5BC893304E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6680368"/>
        <c:axId val="1596676016"/>
      </c:lineChart>
      <c:catAx>
        <c:axId val="1596680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96676016"/>
        <c:crosses val="autoZero"/>
        <c:auto val="1"/>
        <c:lblAlgn val="ctr"/>
        <c:lblOffset val="100"/>
        <c:noMultiLvlLbl val="0"/>
      </c:catAx>
      <c:valAx>
        <c:axId val="1596676016"/>
        <c:scaling>
          <c:orientation val="minMax"/>
          <c:min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96680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1205174796937364E-2"/>
          <c:y val="0.92489030020553586"/>
          <c:w val="0.88284934797351511"/>
          <c:h val="7.510969979446416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388626</xdr:colOff>
      <xdr:row>49</xdr:row>
      <xdr:rowOff>121920</xdr:rowOff>
    </xdr:from>
    <xdr:to>
      <xdr:col>18</xdr:col>
      <xdr:colOff>179070</xdr:colOff>
      <xdr:row>78</xdr:row>
      <xdr:rowOff>34289</xdr:rowOff>
    </xdr:to>
    <xdr:graphicFrame macro="">
      <xdr:nvGraphicFramePr>
        <xdr:cNvPr id="5" name="Graphique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382906</xdr:colOff>
      <xdr:row>20</xdr:row>
      <xdr:rowOff>71436</xdr:rowOff>
    </xdr:from>
    <xdr:to>
      <xdr:col>18</xdr:col>
      <xdr:colOff>135256</xdr:colOff>
      <xdr:row>49</xdr:row>
      <xdr:rowOff>0</xdr:rowOff>
    </xdr:to>
    <xdr:graphicFrame macro="">
      <xdr:nvGraphicFramePr>
        <xdr:cNvPr id="6" name="Graphique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tabSelected="1" topLeftCell="A34" workbookViewId="0">
      <pane xSplit="1" topLeftCell="B1" activePane="topRight" state="frozen"/>
      <selection pane="topRight" activeCell="N16" sqref="N16"/>
    </sheetView>
  </sheetViews>
  <sheetFormatPr baseColWidth="10" defaultRowHeight="14.4" x14ac:dyDescent="0.3"/>
  <cols>
    <col min="1" max="1" width="19.6640625" customWidth="1"/>
    <col min="2" max="2" width="7.33203125" style="1" customWidth="1"/>
  </cols>
  <sheetData>
    <row r="1" spans="1:19" x14ac:dyDescent="0.3">
      <c r="A1" s="3"/>
      <c r="B1" s="4"/>
      <c r="C1" s="13">
        <v>2019</v>
      </c>
      <c r="D1" s="13"/>
      <c r="E1" s="13">
        <v>2020</v>
      </c>
      <c r="F1" s="13"/>
      <c r="G1" s="13">
        <v>2021</v>
      </c>
      <c r="H1" s="13"/>
      <c r="I1" s="13">
        <v>2022</v>
      </c>
      <c r="J1" s="13"/>
    </row>
    <row r="2" spans="1:19" x14ac:dyDescent="0.3">
      <c r="A2" s="3"/>
      <c r="B2" s="4" t="s">
        <v>8</v>
      </c>
      <c r="C2" s="3" t="s">
        <v>3</v>
      </c>
      <c r="D2" s="3" t="s">
        <v>2</v>
      </c>
      <c r="E2" s="3" t="s">
        <v>3</v>
      </c>
      <c r="F2" s="3" t="s">
        <v>2</v>
      </c>
      <c r="G2" s="3" t="s">
        <v>3</v>
      </c>
      <c r="H2" s="3" t="s">
        <v>2</v>
      </c>
      <c r="I2" s="3" t="s">
        <v>3</v>
      </c>
      <c r="J2" s="5" t="s">
        <v>2</v>
      </c>
    </row>
    <row r="3" spans="1:19" x14ac:dyDescent="0.3">
      <c r="A3" s="3" t="s">
        <v>0</v>
      </c>
      <c r="B3" s="4">
        <v>44709</v>
      </c>
      <c r="C3" s="3">
        <v>7386</v>
      </c>
      <c r="D3" s="3">
        <v>1737.49</v>
      </c>
      <c r="E3" s="3">
        <v>7198</v>
      </c>
      <c r="F3" s="3">
        <v>1703.69</v>
      </c>
      <c r="G3" s="3">
        <v>6835</v>
      </c>
      <c r="H3" s="3">
        <v>1622.37</v>
      </c>
      <c r="I3" s="3">
        <v>6907</v>
      </c>
      <c r="J3" s="5">
        <v>1637.4</v>
      </c>
    </row>
    <row r="4" spans="1:19" x14ac:dyDescent="0.3">
      <c r="A4" s="3" t="s">
        <v>1</v>
      </c>
      <c r="B4" s="4">
        <v>44732</v>
      </c>
      <c r="C4" s="3">
        <v>11624</v>
      </c>
      <c r="D4" s="3">
        <v>2735.11</v>
      </c>
      <c r="E4" s="3">
        <v>10748</v>
      </c>
      <c r="F4" s="3">
        <v>2545.2299999999996</v>
      </c>
      <c r="G4" s="3">
        <v>10302</v>
      </c>
      <c r="H4" s="3">
        <v>2446.02</v>
      </c>
      <c r="I4" s="3">
        <v>9353</v>
      </c>
      <c r="J4" s="5">
        <v>2218</v>
      </c>
    </row>
    <row r="5" spans="1:19" x14ac:dyDescent="0.3">
      <c r="A5" s="3" t="s">
        <v>4</v>
      </c>
      <c r="B5" s="4">
        <v>44761</v>
      </c>
      <c r="C5" s="3">
        <v>11573</v>
      </c>
      <c r="D5" s="3">
        <v>2723.34</v>
      </c>
      <c r="E5" s="3">
        <v>11238</v>
      </c>
      <c r="F5" s="3">
        <v>2609.3199999999997</v>
      </c>
      <c r="G5" s="3">
        <v>9644</v>
      </c>
      <c r="H5" s="3">
        <v>2290.17</v>
      </c>
      <c r="I5" s="3">
        <v>12066</v>
      </c>
      <c r="J5" s="5">
        <v>2861</v>
      </c>
      <c r="M5" s="2"/>
      <c r="N5" s="13">
        <v>2020</v>
      </c>
      <c r="O5" s="13"/>
      <c r="P5" s="13"/>
      <c r="Q5" s="13"/>
      <c r="R5" s="13"/>
      <c r="S5" s="13"/>
    </row>
    <row r="6" spans="1:19" x14ac:dyDescent="0.3">
      <c r="A6" s="3" t="s">
        <v>5</v>
      </c>
      <c r="B6" s="4">
        <v>44771</v>
      </c>
      <c r="C6" s="3">
        <v>11603</v>
      </c>
      <c r="D6" s="3">
        <v>2274.19</v>
      </c>
      <c r="E6" s="3">
        <v>11184</v>
      </c>
      <c r="F6" s="3">
        <v>2204.7800000000002</v>
      </c>
      <c r="G6" s="3">
        <v>10655</v>
      </c>
      <c r="H6" s="3">
        <v>2106.48</v>
      </c>
      <c r="I6" s="3">
        <v>10744</v>
      </c>
      <c r="J6" s="5">
        <v>2121.2800000000002</v>
      </c>
      <c r="M6" s="3"/>
      <c r="N6" s="13" t="s">
        <v>13</v>
      </c>
      <c r="O6" s="13"/>
      <c r="P6" s="13" t="s">
        <v>14</v>
      </c>
      <c r="Q6" s="13"/>
      <c r="R6" s="13" t="s">
        <v>15</v>
      </c>
      <c r="S6" s="13"/>
    </row>
    <row r="7" spans="1:19" x14ac:dyDescent="0.3">
      <c r="A7" s="3" t="s">
        <v>6</v>
      </c>
      <c r="B7" s="4">
        <v>44800</v>
      </c>
      <c r="C7" s="3">
        <v>10446</v>
      </c>
      <c r="D7" s="3">
        <v>2458.0500000000002</v>
      </c>
      <c r="E7" s="3">
        <v>9841</v>
      </c>
      <c r="F7" s="3">
        <v>2326.9699999999998</v>
      </c>
      <c r="G7" s="3">
        <v>9644</v>
      </c>
      <c r="H7" s="3">
        <v>2290.17</v>
      </c>
      <c r="I7" s="3">
        <v>9370</v>
      </c>
      <c r="J7" s="5">
        <v>2222.0300000000002</v>
      </c>
      <c r="M7" s="3"/>
      <c r="N7" s="3"/>
      <c r="O7" s="3"/>
      <c r="P7" s="3"/>
      <c r="Q7" s="3"/>
      <c r="R7" s="3"/>
      <c r="S7" s="3"/>
    </row>
    <row r="8" spans="1:19" x14ac:dyDescent="0.3">
      <c r="A8" s="3" t="s">
        <v>7</v>
      </c>
      <c r="B8" s="4">
        <v>43718</v>
      </c>
      <c r="C8" s="3">
        <v>10726</v>
      </c>
      <c r="D8" s="3">
        <v>2523.96</v>
      </c>
      <c r="E8" s="3">
        <v>9977</v>
      </c>
      <c r="F8" s="3">
        <v>2363.04</v>
      </c>
      <c r="G8" s="3">
        <v>9865</v>
      </c>
      <c r="H8" s="3">
        <v>2342.44</v>
      </c>
      <c r="I8" s="3">
        <v>10162</v>
      </c>
      <c r="J8" s="5">
        <v>2409.85</v>
      </c>
      <c r="M8" s="3" t="s">
        <v>1</v>
      </c>
      <c r="N8" s="3">
        <v>5555</v>
      </c>
      <c r="O8" s="3">
        <v>1315.62</v>
      </c>
      <c r="P8" s="3">
        <v>5193</v>
      </c>
      <c r="Q8" s="3">
        <v>1229.6099999999999</v>
      </c>
      <c r="R8" s="3">
        <f>N8+P8</f>
        <v>10748</v>
      </c>
      <c r="S8" s="3">
        <f>O8+Q8</f>
        <v>2545.2299999999996</v>
      </c>
    </row>
    <row r="9" spans="1:19" x14ac:dyDescent="0.3">
      <c r="A9" s="3" t="s">
        <v>9</v>
      </c>
      <c r="B9" s="4">
        <v>42988</v>
      </c>
      <c r="C9" s="3">
        <v>10726</v>
      </c>
      <c r="D9" s="3">
        <v>2523.96</v>
      </c>
      <c r="E9" s="3">
        <v>10044</v>
      </c>
      <c r="F9" s="3">
        <v>2377.9699999999998</v>
      </c>
      <c r="G9" s="3">
        <v>9359</v>
      </c>
      <c r="H9" s="3">
        <v>2264.75</v>
      </c>
      <c r="I9" s="3">
        <v>9556</v>
      </c>
      <c r="J9" s="5">
        <v>2266.17</v>
      </c>
      <c r="M9" s="3" t="s">
        <v>4</v>
      </c>
      <c r="N9" s="3">
        <v>4553</v>
      </c>
      <c r="O9" s="3">
        <v>1078.22</v>
      </c>
      <c r="P9" s="3">
        <v>6685</v>
      </c>
      <c r="Q9" s="3">
        <v>1531.1</v>
      </c>
      <c r="R9" s="3">
        <f t="shared" ref="R9:R13" si="0">N9+P9</f>
        <v>11238</v>
      </c>
      <c r="S9" s="3">
        <f t="shared" ref="S9:S13" si="1">O9+Q9</f>
        <v>2609.3199999999997</v>
      </c>
    </row>
    <row r="10" spans="1:19" x14ac:dyDescent="0.3">
      <c r="A10" s="3" t="s">
        <v>11</v>
      </c>
      <c r="B10" s="4">
        <v>44617</v>
      </c>
      <c r="C10" s="3"/>
      <c r="D10" s="3"/>
      <c r="E10" s="3">
        <v>11608</v>
      </c>
      <c r="F10" s="3">
        <v>2274.38</v>
      </c>
      <c r="G10" s="3">
        <v>11042</v>
      </c>
      <c r="H10" s="3">
        <v>2169.1</v>
      </c>
      <c r="I10" s="3">
        <v>10760</v>
      </c>
      <c r="J10" s="5">
        <v>2111.3000000000002</v>
      </c>
      <c r="M10" s="3"/>
      <c r="N10" s="3"/>
      <c r="O10" s="3"/>
      <c r="P10" s="3"/>
      <c r="Q10" s="3"/>
      <c r="R10" s="3"/>
      <c r="S10" s="3"/>
    </row>
    <row r="11" spans="1:19" x14ac:dyDescent="0.3">
      <c r="A11" s="3" t="s">
        <v>10</v>
      </c>
      <c r="B11" s="4">
        <v>44630</v>
      </c>
      <c r="C11" s="3"/>
      <c r="D11" s="3"/>
      <c r="E11" s="3">
        <v>11666</v>
      </c>
      <c r="F11" s="3">
        <v>2282.0300000000002</v>
      </c>
      <c r="G11" s="3">
        <v>11168</v>
      </c>
      <c r="H11" s="3">
        <v>2190.52</v>
      </c>
      <c r="I11" s="3">
        <v>10697</v>
      </c>
      <c r="J11" s="5">
        <v>2095</v>
      </c>
      <c r="M11" s="3" t="s">
        <v>6</v>
      </c>
      <c r="N11" s="3">
        <v>2310</v>
      </c>
      <c r="O11" s="3">
        <v>543</v>
      </c>
      <c r="P11" s="3">
        <v>7531</v>
      </c>
      <c r="Q11" s="3">
        <v>1783.53</v>
      </c>
      <c r="R11" s="3">
        <f t="shared" si="0"/>
        <v>9841</v>
      </c>
      <c r="S11" s="3">
        <f t="shared" si="1"/>
        <v>2326.5299999999997</v>
      </c>
    </row>
    <row r="12" spans="1:19" x14ac:dyDescent="0.3">
      <c r="A12" s="3" t="s">
        <v>12</v>
      </c>
      <c r="B12" s="4">
        <v>44633</v>
      </c>
      <c r="C12" s="3"/>
      <c r="D12" s="3"/>
      <c r="E12" s="3">
        <v>11869</v>
      </c>
      <c r="F12" s="3">
        <v>2325.54</v>
      </c>
      <c r="G12" s="3">
        <v>10618</v>
      </c>
      <c r="H12" s="3">
        <v>2085.7800000000002</v>
      </c>
      <c r="I12" s="3">
        <v>10527</v>
      </c>
      <c r="J12" s="5">
        <v>2065.36</v>
      </c>
      <c r="M12" s="3" t="s">
        <v>7</v>
      </c>
      <c r="N12" s="3">
        <v>1729</v>
      </c>
      <c r="O12" s="3">
        <v>409.63</v>
      </c>
      <c r="P12" s="3">
        <v>8248</v>
      </c>
      <c r="Q12" s="3">
        <v>1953.41</v>
      </c>
      <c r="R12" s="3">
        <f t="shared" si="0"/>
        <v>9977</v>
      </c>
      <c r="S12" s="3">
        <f t="shared" si="1"/>
        <v>2363.04</v>
      </c>
    </row>
    <row r="13" spans="1:19" x14ac:dyDescent="0.3">
      <c r="A13" s="3" t="s">
        <v>16</v>
      </c>
      <c r="B13" s="4">
        <v>44581</v>
      </c>
      <c r="C13" s="3"/>
      <c r="D13" s="3"/>
      <c r="E13" s="3"/>
      <c r="F13" s="3"/>
      <c r="G13" s="3">
        <v>46147</v>
      </c>
      <c r="H13" s="3">
        <v>5566</v>
      </c>
      <c r="I13" s="3">
        <v>42207</v>
      </c>
      <c r="J13" s="5">
        <v>5084.2</v>
      </c>
      <c r="M13" s="3" t="s">
        <v>9</v>
      </c>
      <c r="N13" s="3">
        <v>1938</v>
      </c>
      <c r="O13" s="3">
        <v>458.68</v>
      </c>
      <c r="P13" s="3">
        <v>8106</v>
      </c>
      <c r="Q13" s="3">
        <v>1919.29</v>
      </c>
      <c r="R13" s="3">
        <f t="shared" si="0"/>
        <v>10044</v>
      </c>
      <c r="S13" s="3">
        <f t="shared" si="1"/>
        <v>2377.9699999999998</v>
      </c>
    </row>
    <row r="14" spans="1:19" x14ac:dyDescent="0.3">
      <c r="A14" s="3" t="s">
        <v>17</v>
      </c>
      <c r="B14" s="4">
        <v>44584</v>
      </c>
      <c r="C14" s="3"/>
      <c r="D14" s="3"/>
      <c r="E14" s="3"/>
      <c r="F14" s="3"/>
      <c r="G14" s="3">
        <v>46242</v>
      </c>
      <c r="H14" s="3">
        <v>5576.34</v>
      </c>
      <c r="I14" s="3">
        <v>43936</v>
      </c>
      <c r="J14" s="5">
        <v>5291.42</v>
      </c>
    </row>
    <row r="15" spans="1:19" x14ac:dyDescent="0.3">
      <c r="A15" s="3" t="s">
        <v>18</v>
      </c>
      <c r="B15" s="4">
        <v>44713</v>
      </c>
      <c r="C15" s="3"/>
      <c r="D15" s="3"/>
      <c r="E15" s="3"/>
      <c r="F15" s="3"/>
      <c r="G15" s="3">
        <v>41850</v>
      </c>
      <c r="H15" s="3">
        <v>5047.1899999999996</v>
      </c>
      <c r="I15" s="3">
        <v>35441</v>
      </c>
      <c r="J15" s="5">
        <v>4268.43</v>
      </c>
    </row>
    <row r="16" spans="1:19" x14ac:dyDescent="0.3">
      <c r="A16" s="15" t="s">
        <v>25</v>
      </c>
      <c r="B16" s="4">
        <v>44900</v>
      </c>
      <c r="C16" s="3"/>
      <c r="D16" s="3"/>
      <c r="E16" s="3"/>
      <c r="F16" s="3"/>
      <c r="G16" s="3"/>
      <c r="H16" s="3"/>
      <c r="I16" s="16">
        <v>45555</v>
      </c>
      <c r="J16" s="5">
        <v>5081.91</v>
      </c>
    </row>
    <row r="17" spans="1:11" x14ac:dyDescent="0.3">
      <c r="A17" s="15"/>
      <c r="I17" s="9">
        <f>SUM(I3:I16)</f>
        <v>267281</v>
      </c>
      <c r="J17" s="9">
        <f>SUM(J3:J16)</f>
        <v>41733.350000000006</v>
      </c>
    </row>
    <row r="18" spans="1:11" x14ac:dyDescent="0.3">
      <c r="A18" s="13" t="s">
        <v>19</v>
      </c>
      <c r="B18" s="13"/>
      <c r="C18" s="13"/>
      <c r="D18" s="13"/>
      <c r="E18" s="13"/>
      <c r="G18" s="14"/>
      <c r="H18" s="14"/>
      <c r="I18" s="14"/>
      <c r="J18" s="14"/>
      <c r="K18" s="14"/>
    </row>
    <row r="19" spans="1:11" x14ac:dyDescent="0.3">
      <c r="A19" s="3"/>
      <c r="B19" s="7">
        <v>1</v>
      </c>
      <c r="C19" s="7">
        <v>2</v>
      </c>
      <c r="D19" s="7">
        <v>3</v>
      </c>
      <c r="E19" s="7">
        <v>4</v>
      </c>
      <c r="G19" s="10"/>
      <c r="H19" s="11"/>
      <c r="I19" s="11"/>
      <c r="J19" s="11"/>
      <c r="K19" s="11"/>
    </row>
    <row r="20" spans="1:11" x14ac:dyDescent="0.3">
      <c r="A20" s="3" t="s">
        <v>0</v>
      </c>
      <c r="B20" s="8">
        <f>C3/6</f>
        <v>1231</v>
      </c>
      <c r="C20" s="8">
        <f>E3/6</f>
        <v>1199.6666666666667</v>
      </c>
      <c r="D20" s="8">
        <f>G3/6</f>
        <v>1139.1666666666667</v>
      </c>
      <c r="E20" s="8">
        <f>I3/6</f>
        <v>1151.1666666666667</v>
      </c>
      <c r="G20" s="10"/>
      <c r="H20" s="12"/>
      <c r="I20" s="12"/>
      <c r="J20" s="12"/>
      <c r="K20" s="12"/>
    </row>
    <row r="21" spans="1:11" x14ac:dyDescent="0.3">
      <c r="A21" s="3" t="s">
        <v>1</v>
      </c>
      <c r="B21" s="8">
        <f t="shared" ref="B21:B29" si="2">C4/9</f>
        <v>1291.5555555555557</v>
      </c>
      <c r="C21" s="8">
        <f t="shared" ref="C21:C29" si="3">E4/9</f>
        <v>1194.2222222222222</v>
      </c>
      <c r="D21" s="8">
        <f t="shared" ref="D21:D29" si="4">G4/9</f>
        <v>1144.6666666666667</v>
      </c>
      <c r="E21" s="8">
        <f t="shared" ref="E21:E29" si="5">I4/9</f>
        <v>1039.2222222222222</v>
      </c>
      <c r="G21" s="10"/>
      <c r="H21" s="12"/>
      <c r="I21" s="12"/>
      <c r="J21" s="12"/>
      <c r="K21" s="12"/>
    </row>
    <row r="22" spans="1:11" x14ac:dyDescent="0.3">
      <c r="A22" s="3" t="s">
        <v>4</v>
      </c>
      <c r="B22" s="8">
        <f t="shared" si="2"/>
        <v>1285.8888888888889</v>
      </c>
      <c r="C22" s="8">
        <f t="shared" si="3"/>
        <v>1248.6666666666667</v>
      </c>
      <c r="D22" s="8">
        <f t="shared" si="4"/>
        <v>1071.5555555555557</v>
      </c>
      <c r="E22" s="8">
        <f t="shared" si="5"/>
        <v>1340.6666666666667</v>
      </c>
      <c r="G22" s="10"/>
      <c r="H22" s="12"/>
      <c r="I22" s="12"/>
      <c r="J22" s="12"/>
      <c r="K22" s="12"/>
    </row>
    <row r="23" spans="1:11" x14ac:dyDescent="0.3">
      <c r="A23" s="3" t="s">
        <v>5</v>
      </c>
      <c r="B23" s="8">
        <f t="shared" si="2"/>
        <v>1289.2222222222222</v>
      </c>
      <c r="C23" s="8">
        <f t="shared" si="3"/>
        <v>1242.6666666666667</v>
      </c>
      <c r="D23" s="8">
        <f t="shared" si="4"/>
        <v>1183.8888888888889</v>
      </c>
      <c r="E23" s="8">
        <f t="shared" si="5"/>
        <v>1193.7777777777778</v>
      </c>
      <c r="G23" s="10"/>
      <c r="H23" s="12"/>
      <c r="I23" s="12"/>
      <c r="J23" s="12"/>
      <c r="K23" s="12"/>
    </row>
    <row r="24" spans="1:11" x14ac:dyDescent="0.3">
      <c r="A24" s="3" t="s">
        <v>6</v>
      </c>
      <c r="B24" s="8">
        <f t="shared" si="2"/>
        <v>1160.6666666666667</v>
      </c>
      <c r="C24" s="8">
        <f t="shared" si="3"/>
        <v>1093.4444444444443</v>
      </c>
      <c r="D24" s="8">
        <f t="shared" si="4"/>
        <v>1071.5555555555557</v>
      </c>
      <c r="E24" s="8">
        <f t="shared" si="5"/>
        <v>1041.1111111111111</v>
      </c>
      <c r="G24" s="10"/>
      <c r="H24" s="12"/>
      <c r="I24" s="12"/>
      <c r="J24" s="12"/>
      <c r="K24" s="12"/>
    </row>
    <row r="25" spans="1:11" x14ac:dyDescent="0.3">
      <c r="A25" s="3" t="s">
        <v>7</v>
      </c>
      <c r="B25" s="8">
        <f t="shared" si="2"/>
        <v>1191.7777777777778</v>
      </c>
      <c r="C25" s="8">
        <f t="shared" si="3"/>
        <v>1108.5555555555557</v>
      </c>
      <c r="D25" s="8">
        <f t="shared" si="4"/>
        <v>1096.1111111111111</v>
      </c>
      <c r="E25" s="8">
        <f t="shared" si="5"/>
        <v>1129.1111111111111</v>
      </c>
      <c r="G25" s="10"/>
      <c r="H25" s="12"/>
      <c r="I25" s="12"/>
      <c r="J25" s="12"/>
      <c r="K25" s="12"/>
    </row>
    <row r="26" spans="1:11" x14ac:dyDescent="0.3">
      <c r="A26" s="3" t="s">
        <v>9</v>
      </c>
      <c r="B26" s="8">
        <f t="shared" si="2"/>
        <v>1191.7777777777778</v>
      </c>
      <c r="C26" s="8">
        <f t="shared" si="3"/>
        <v>1116</v>
      </c>
      <c r="D26" s="8">
        <f t="shared" si="4"/>
        <v>1039.8888888888889</v>
      </c>
      <c r="E26" s="8">
        <f t="shared" si="5"/>
        <v>1061.7777777777778</v>
      </c>
      <c r="G26" s="10"/>
      <c r="H26" s="12"/>
      <c r="I26" s="12"/>
      <c r="J26" s="12"/>
      <c r="K26" s="12"/>
    </row>
    <row r="27" spans="1:11" x14ac:dyDescent="0.3">
      <c r="A27" s="3" t="s">
        <v>11</v>
      </c>
      <c r="B27" s="8">
        <f t="shared" si="2"/>
        <v>0</v>
      </c>
      <c r="C27" s="8">
        <f t="shared" si="3"/>
        <v>1289.7777777777778</v>
      </c>
      <c r="D27" s="8">
        <f t="shared" si="4"/>
        <v>1226.8888888888889</v>
      </c>
      <c r="E27" s="8">
        <f t="shared" si="5"/>
        <v>1195.5555555555557</v>
      </c>
      <c r="G27" s="10"/>
      <c r="H27" s="12"/>
      <c r="I27" s="12"/>
      <c r="J27" s="12"/>
      <c r="K27" s="12"/>
    </row>
    <row r="28" spans="1:11" x14ac:dyDescent="0.3">
      <c r="A28" s="3" t="s">
        <v>10</v>
      </c>
      <c r="B28" s="8">
        <f t="shared" si="2"/>
        <v>0</v>
      </c>
      <c r="C28" s="8">
        <f t="shared" si="3"/>
        <v>1296.2222222222222</v>
      </c>
      <c r="D28" s="8">
        <f t="shared" si="4"/>
        <v>1240.8888888888889</v>
      </c>
      <c r="E28" s="8">
        <f t="shared" si="5"/>
        <v>1188.5555555555557</v>
      </c>
      <c r="G28" s="10"/>
      <c r="H28" s="12"/>
      <c r="I28" s="12"/>
      <c r="J28" s="12"/>
      <c r="K28" s="12"/>
    </row>
    <row r="29" spans="1:11" x14ac:dyDescent="0.3">
      <c r="A29" s="3" t="s">
        <v>12</v>
      </c>
      <c r="B29" s="8">
        <f t="shared" si="2"/>
        <v>0</v>
      </c>
      <c r="C29" s="8">
        <f t="shared" si="3"/>
        <v>1318.7777777777778</v>
      </c>
      <c r="D29" s="8">
        <f t="shared" si="4"/>
        <v>1179.7777777777778</v>
      </c>
      <c r="E29" s="8">
        <f t="shared" si="5"/>
        <v>1169.6666666666667</v>
      </c>
      <c r="G29" s="10"/>
      <c r="H29" s="12"/>
      <c r="I29" s="12"/>
      <c r="J29" s="12"/>
      <c r="K29" s="12"/>
    </row>
    <row r="30" spans="1:11" x14ac:dyDescent="0.3">
      <c r="A30" s="3" t="s">
        <v>16</v>
      </c>
      <c r="B30" s="8">
        <f>C13/36</f>
        <v>0</v>
      </c>
      <c r="C30" s="8">
        <f>E13/36</f>
        <v>0</v>
      </c>
      <c r="D30" s="8">
        <f>G13/36</f>
        <v>1281.8611111111111</v>
      </c>
      <c r="E30" s="8">
        <f>I13/36</f>
        <v>1172.4166666666667</v>
      </c>
      <c r="G30" s="10"/>
      <c r="H30" s="12"/>
      <c r="I30" s="12"/>
      <c r="J30" s="12"/>
      <c r="K30" s="12"/>
    </row>
    <row r="31" spans="1:11" x14ac:dyDescent="0.3">
      <c r="A31" s="3" t="s">
        <v>17</v>
      </c>
      <c r="B31" s="8">
        <f>C14/36</f>
        <v>0</v>
      </c>
      <c r="C31" s="8">
        <f>E14/36</f>
        <v>0</v>
      </c>
      <c r="D31" s="8">
        <f>G14/36</f>
        <v>1284.5</v>
      </c>
      <c r="E31" s="8">
        <f>I14/36</f>
        <v>1220.4444444444443</v>
      </c>
      <c r="G31" s="10"/>
      <c r="H31" s="12"/>
      <c r="I31" s="12"/>
      <c r="J31" s="12"/>
      <c r="K31" s="12"/>
    </row>
    <row r="32" spans="1:11" x14ac:dyDescent="0.3">
      <c r="A32" s="3" t="s">
        <v>18</v>
      </c>
      <c r="B32" s="8">
        <f>C15/32</f>
        <v>0</v>
      </c>
      <c r="C32" s="8">
        <f>E15/32</f>
        <v>0</v>
      </c>
      <c r="D32" s="8">
        <f>G15/32</f>
        <v>1307.8125</v>
      </c>
      <c r="E32" s="8">
        <f>I15/32</f>
        <v>1107.53125</v>
      </c>
      <c r="G32" s="10"/>
      <c r="H32" s="12"/>
      <c r="I32" s="12"/>
      <c r="J32" s="12"/>
      <c r="K32" s="12"/>
    </row>
    <row r="33" spans="1:5" x14ac:dyDescent="0.3">
      <c r="B33"/>
    </row>
    <row r="34" spans="1:5" x14ac:dyDescent="0.3">
      <c r="A34" s="13" t="s">
        <v>24</v>
      </c>
      <c r="B34" s="13"/>
      <c r="C34" s="13"/>
      <c r="D34" s="13"/>
      <c r="E34" s="13"/>
    </row>
    <row r="35" spans="1:5" x14ac:dyDescent="0.3">
      <c r="A35" s="6"/>
      <c r="B35" s="7" t="s">
        <v>20</v>
      </c>
      <c r="C35" s="7" t="s">
        <v>21</v>
      </c>
      <c r="D35" s="7" t="s">
        <v>22</v>
      </c>
      <c r="E35" s="7" t="s">
        <v>23</v>
      </c>
    </row>
    <row r="36" spans="1:5" x14ac:dyDescent="0.3">
      <c r="A36" s="3" t="s">
        <v>0</v>
      </c>
      <c r="B36" s="8">
        <f>D3/6</f>
        <v>289.58166666666665</v>
      </c>
      <c r="C36" s="8">
        <f>F3/6</f>
        <v>283.94833333333332</v>
      </c>
      <c r="D36" s="8">
        <f>H3/6</f>
        <v>270.39499999999998</v>
      </c>
      <c r="E36" s="8">
        <f>J3/6</f>
        <v>272.90000000000003</v>
      </c>
    </row>
    <row r="37" spans="1:5" x14ac:dyDescent="0.3">
      <c r="A37" s="3" t="s">
        <v>1</v>
      </c>
      <c r="B37" s="8">
        <f t="shared" ref="B37:B45" si="6">D4/9</f>
        <v>303.90111111111111</v>
      </c>
      <c r="C37" s="8">
        <f t="shared" ref="C37:C45" si="7">F4/9</f>
        <v>282.80333333333328</v>
      </c>
      <c r="D37" s="8">
        <f t="shared" ref="D37:D45" si="8">H4/9</f>
        <v>271.77999999999997</v>
      </c>
      <c r="E37" s="8">
        <f t="shared" ref="E37:E45" si="9">J4/9</f>
        <v>246.44444444444446</v>
      </c>
    </row>
    <row r="38" spans="1:5" x14ac:dyDescent="0.3">
      <c r="A38" s="3" t="s">
        <v>4</v>
      </c>
      <c r="B38" s="8">
        <f t="shared" si="6"/>
        <v>302.59333333333336</v>
      </c>
      <c r="C38" s="8">
        <f t="shared" si="7"/>
        <v>289.92444444444442</v>
      </c>
      <c r="D38" s="8">
        <f t="shared" si="8"/>
        <v>254.46333333333334</v>
      </c>
      <c r="E38" s="8">
        <f t="shared" si="9"/>
        <v>317.88888888888891</v>
      </c>
    </row>
    <row r="39" spans="1:5" x14ac:dyDescent="0.3">
      <c r="A39" s="3" t="s">
        <v>5</v>
      </c>
      <c r="B39" s="8">
        <f t="shared" si="6"/>
        <v>252.6877777777778</v>
      </c>
      <c r="C39" s="8">
        <f t="shared" si="7"/>
        <v>244.97555555555559</v>
      </c>
      <c r="D39" s="8">
        <f t="shared" si="8"/>
        <v>234.05333333333334</v>
      </c>
      <c r="E39" s="8">
        <f t="shared" si="9"/>
        <v>235.69777777777779</v>
      </c>
    </row>
    <row r="40" spans="1:5" x14ac:dyDescent="0.3">
      <c r="A40" s="3" t="s">
        <v>6</v>
      </c>
      <c r="B40" s="8">
        <f t="shared" si="6"/>
        <v>273.11666666666667</v>
      </c>
      <c r="C40" s="8">
        <f t="shared" si="7"/>
        <v>258.55222222222221</v>
      </c>
      <c r="D40" s="8">
        <f t="shared" si="8"/>
        <v>254.46333333333334</v>
      </c>
      <c r="E40" s="8">
        <f t="shared" si="9"/>
        <v>246.89222222222224</v>
      </c>
    </row>
    <row r="41" spans="1:5" x14ac:dyDescent="0.3">
      <c r="A41" s="3" t="s">
        <v>7</v>
      </c>
      <c r="B41" s="8">
        <f t="shared" si="6"/>
        <v>280.44</v>
      </c>
      <c r="C41" s="8">
        <f t="shared" si="7"/>
        <v>262.56</v>
      </c>
      <c r="D41" s="8">
        <f t="shared" si="8"/>
        <v>260.27111111111111</v>
      </c>
      <c r="E41" s="8">
        <f t="shared" si="9"/>
        <v>267.76111111111112</v>
      </c>
    </row>
    <row r="42" spans="1:5" x14ac:dyDescent="0.3">
      <c r="A42" s="3" t="s">
        <v>9</v>
      </c>
      <c r="B42" s="8">
        <f t="shared" si="6"/>
        <v>280.44</v>
      </c>
      <c r="C42" s="8">
        <f t="shared" si="7"/>
        <v>264.21888888888884</v>
      </c>
      <c r="D42" s="8">
        <f t="shared" si="8"/>
        <v>251.63888888888889</v>
      </c>
      <c r="E42" s="8">
        <f t="shared" si="9"/>
        <v>251.79666666666668</v>
      </c>
    </row>
    <row r="43" spans="1:5" x14ac:dyDescent="0.3">
      <c r="A43" s="3" t="s">
        <v>11</v>
      </c>
      <c r="B43" s="8">
        <f t="shared" si="6"/>
        <v>0</v>
      </c>
      <c r="C43" s="8">
        <f t="shared" si="7"/>
        <v>252.70888888888891</v>
      </c>
      <c r="D43" s="8">
        <f t="shared" si="8"/>
        <v>241.01111111111109</v>
      </c>
      <c r="E43" s="8">
        <f t="shared" si="9"/>
        <v>234.5888888888889</v>
      </c>
    </row>
    <row r="44" spans="1:5" x14ac:dyDescent="0.3">
      <c r="A44" s="3" t="s">
        <v>10</v>
      </c>
      <c r="B44" s="8">
        <f t="shared" si="6"/>
        <v>0</v>
      </c>
      <c r="C44" s="8">
        <f t="shared" si="7"/>
        <v>253.5588888888889</v>
      </c>
      <c r="D44" s="8">
        <f t="shared" si="8"/>
        <v>243.39111111111112</v>
      </c>
      <c r="E44" s="8">
        <f t="shared" si="9"/>
        <v>232.77777777777777</v>
      </c>
    </row>
    <row r="45" spans="1:5" x14ac:dyDescent="0.3">
      <c r="A45" s="3" t="s">
        <v>12</v>
      </c>
      <c r="B45" s="8">
        <f t="shared" si="6"/>
        <v>0</v>
      </c>
      <c r="C45" s="8">
        <f t="shared" si="7"/>
        <v>258.39333333333332</v>
      </c>
      <c r="D45" s="8">
        <f t="shared" si="8"/>
        <v>231.75333333333336</v>
      </c>
      <c r="E45" s="8">
        <f t="shared" si="9"/>
        <v>229.48444444444445</v>
      </c>
    </row>
    <row r="46" spans="1:5" x14ac:dyDescent="0.3">
      <c r="A46" s="3" t="s">
        <v>16</v>
      </c>
      <c r="B46" s="8">
        <f>D13/36</f>
        <v>0</v>
      </c>
      <c r="C46" s="8">
        <f>F13/36</f>
        <v>0</v>
      </c>
      <c r="D46" s="8">
        <f>H13/36</f>
        <v>154.61111111111111</v>
      </c>
      <c r="E46" s="8">
        <f>J13/36</f>
        <v>141.22777777777776</v>
      </c>
    </row>
    <row r="47" spans="1:5" x14ac:dyDescent="0.3">
      <c r="A47" s="3" t="s">
        <v>17</v>
      </c>
      <c r="B47" s="8">
        <f>D14/36</f>
        <v>0</v>
      </c>
      <c r="C47" s="8">
        <f>F14/36</f>
        <v>0</v>
      </c>
      <c r="D47" s="8">
        <f>H14/36</f>
        <v>154.89833333333334</v>
      </c>
      <c r="E47" s="8">
        <f>J14/36</f>
        <v>146.98388888888888</v>
      </c>
    </row>
    <row r="48" spans="1:5" x14ac:dyDescent="0.3">
      <c r="A48" s="3" t="s">
        <v>18</v>
      </c>
      <c r="B48" s="8">
        <f>D15/32</f>
        <v>0</v>
      </c>
      <c r="C48" s="8">
        <f>F15/32</f>
        <v>0</v>
      </c>
      <c r="D48" s="8">
        <f>H15/32</f>
        <v>157.72468749999999</v>
      </c>
      <c r="E48" s="8">
        <f>J15/32</f>
        <v>133.38843750000001</v>
      </c>
    </row>
  </sheetData>
  <mergeCells count="11">
    <mergeCell ref="R6:S6"/>
    <mergeCell ref="C1:D1"/>
    <mergeCell ref="E1:F1"/>
    <mergeCell ref="G1:H1"/>
    <mergeCell ref="I1:J1"/>
    <mergeCell ref="N5:S5"/>
    <mergeCell ref="A18:E18"/>
    <mergeCell ref="G18:K18"/>
    <mergeCell ref="A34:E34"/>
    <mergeCell ref="N6:O6"/>
    <mergeCell ref="P6:Q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</cp:lastModifiedBy>
  <dcterms:created xsi:type="dcterms:W3CDTF">2022-11-10T14:07:27Z</dcterms:created>
  <dcterms:modified xsi:type="dcterms:W3CDTF">2022-12-09T15:40:27Z</dcterms:modified>
</cp:coreProperties>
</file>