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-15" windowWidth="19830" windowHeight="7500" tabRatio="301"/>
  </bookViews>
  <sheets>
    <sheet name="a" sheetId="1" r:id="rId1"/>
    <sheet name="b" sheetId="2" r:id="rId2"/>
    <sheet name="c" sheetId="3" r:id="rId3"/>
  </sheets>
  <definedNames>
    <definedName name="_xlnm.Print_Area" localSheetId="1">b!#REF!</definedName>
    <definedName name="_xlnm.Print_Area" localSheetId="2">'c'!#REF!</definedName>
  </definedNames>
  <calcPr calcId="145621"/>
  <fileRecoveryPr repairLoad="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K10" i="1" l="1"/>
  <c r="AJ10" i="1"/>
  <c r="O21" i="1" l="1"/>
  <c r="O19" i="1"/>
  <c r="AI3" i="1"/>
  <c r="AJ3" i="1"/>
  <c r="O7" i="1" l="1"/>
  <c r="AJ7" i="1" s="1"/>
  <c r="M19" i="1"/>
  <c r="N19" i="1"/>
  <c r="AI19" i="1" s="1"/>
  <c r="AJ19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J21" i="1"/>
  <c r="O10" i="1"/>
  <c r="N10" i="1"/>
  <c r="AI10" i="1" s="1"/>
  <c r="L21" i="1"/>
  <c r="M21" i="1"/>
  <c r="N21" i="1"/>
  <c r="M10" i="1"/>
  <c r="O16" i="1"/>
  <c r="AJ16" i="1" s="1"/>
  <c r="N16" i="1"/>
  <c r="AI16" i="1" s="1"/>
  <c r="M16" i="1"/>
  <c r="L19" i="1"/>
  <c r="L16" i="1"/>
  <c r="O13" i="1"/>
  <c r="AJ13" i="1" s="1"/>
  <c r="N13" i="1"/>
  <c r="AI13" i="1" s="1"/>
  <c r="M13" i="1"/>
  <c r="L13" i="1"/>
  <c r="L10" i="1"/>
  <c r="N7" i="1"/>
  <c r="M7" i="1"/>
  <c r="M5" i="1"/>
  <c r="N5" i="1"/>
  <c r="O5" i="1"/>
  <c r="AJ4" i="1" s="1"/>
  <c r="L5" i="1"/>
  <c r="AI7" i="1" l="1"/>
  <c r="AI4" i="1"/>
  <c r="AI34" i="1" s="1"/>
  <c r="AJ34" i="1"/>
</calcChain>
</file>

<file path=xl/sharedStrings.xml><?xml version="1.0" encoding="utf-8"?>
<sst xmlns="http://schemas.openxmlformats.org/spreadsheetml/2006/main" count="116" uniqueCount="74">
  <si>
    <t>CALCUL des provisions sur les loyers dus</t>
  </si>
  <si>
    <t>rédigé le 21/11/2021</t>
  </si>
  <si>
    <t>SITE</t>
  </si>
  <si>
    <t>BAILLEUR</t>
  </si>
  <si>
    <t>TYPE DE CONTRAT</t>
  </si>
  <si>
    <t>DATE CONTRAT</t>
  </si>
  <si>
    <t>DUREE CONTRAT</t>
  </si>
  <si>
    <t>TYPE DE LOYERS</t>
  </si>
  <si>
    <t>MONTANT</t>
  </si>
  <si>
    <t>DONNEVILLE</t>
  </si>
  <si>
    <t>COT</t>
  </si>
  <si>
    <t>22 ans</t>
  </si>
  <si>
    <t>1E/M2</t>
  </si>
  <si>
    <t>FIXE</t>
  </si>
  <si>
    <t>,</t>
  </si>
  <si>
    <t>AUREVILLE</t>
  </si>
  <si>
    <t>LABEGE</t>
  </si>
  <si>
    <t>20 ans a/c mise en service</t>
  </si>
  <si>
    <t>action sensibilisation annuelle</t>
  </si>
  <si>
    <t>AYGUEVIVES</t>
  </si>
  <si>
    <t>SICOVAL</t>
  </si>
  <si>
    <t>ESCALQUENS</t>
  </si>
  <si>
    <t>NOUEILLES</t>
  </si>
  <si>
    <t>ODARS</t>
  </si>
  <si>
    <t>VARIABLE</t>
  </si>
  <si>
    <t>MONTBRUN LAURAGAIS</t>
  </si>
  <si>
    <t>SDIS 31</t>
  </si>
  <si>
    <t>BAIL CIVIL</t>
  </si>
  <si>
    <t xml:space="preserve"> 20/07/2018</t>
  </si>
  <si>
    <t xml:space="preserve"> 30/07/2018</t>
  </si>
  <si>
    <t xml:space="preserve"> 28/08/2018</t>
  </si>
  <si>
    <t xml:space="preserve"> 11/09/2018</t>
  </si>
  <si>
    <t xml:space="preserve"> 11/03/2019</t>
  </si>
  <si>
    <t xml:space="preserve"> 26/02/2019</t>
  </si>
  <si>
    <t>DATE EFFET
MES</t>
  </si>
  <si>
    <t>CARRACT
 LOYER</t>
  </si>
  <si>
    <t>1€/M2</t>
  </si>
  <si>
    <t>GOUSSAUD Fabrice</t>
  </si>
  <si>
    <t>HANGARS ESPANES
Puissance 36kWC</t>
  </si>
  <si>
    <t>ATELIERS AUREVILLE
Puissance 9 kwc</t>
  </si>
  <si>
    <t>MAIRIE ANNEXE LABEGE
Puissance 9 kwc</t>
  </si>
  <si>
    <t>MATERNELLE LABEGE
Puissance 9 kwc</t>
  </si>
  <si>
    <t>CRECHE ESCALQUENS
Puissance 9 kwc</t>
  </si>
  <si>
    <t>CRECHE AYGUEVIVES
Puissance 9 kwc</t>
  </si>
  <si>
    <t>ESPACE BERJEAN ESCALQUENS
Puissance 9 kwc</t>
  </si>
  <si>
    <t>M. DES SOLIDARITES ESCALQUENS
Puissance 9 kwc</t>
  </si>
  <si>
    <t>MJC AYGUEVIVES
Puissance 9 kwc</t>
  </si>
  <si>
    <t xml:space="preserve">SDIS MONTGISCARD Puissance  9KWc    </t>
  </si>
  <si>
    <t>S des FÊTES NOUEILLES Puissance 9 kwc</t>
  </si>
  <si>
    <t>VESTIAIRES DONNEVILLE Puissance 6 kwc</t>
  </si>
  <si>
    <r>
      <rPr>
        <b/>
        <sz val="11"/>
        <color rgb="FF000000"/>
        <rFont val="Calibri"/>
        <family val="2"/>
      </rPr>
      <t>4 % du résultat NET</t>
    </r>
    <r>
      <rPr>
        <sz val="11"/>
        <color rgb="FF000000"/>
        <rFont val="Calibri"/>
        <family val="2"/>
        <charset val="1"/>
      </rPr>
      <t xml:space="preserve"> centrale 
par postulat, la prod de l’exercice précédent</t>
    </r>
  </si>
  <si>
    <t>ECOLE PRIM. ODARS Puissance 36 kwc</t>
  </si>
  <si>
    <r>
      <t xml:space="preserve"> </t>
    </r>
    <r>
      <rPr>
        <b/>
        <sz val="11"/>
        <color rgb="FFFF0000"/>
        <rFont val="Calibri"/>
        <family val="2"/>
      </rPr>
      <t>29/05</t>
    </r>
    <r>
      <rPr>
        <b/>
        <sz val="11"/>
        <color rgb="FF000000"/>
        <rFont val="Calibri"/>
        <family val="2"/>
      </rPr>
      <t>/</t>
    </r>
    <r>
      <rPr>
        <sz val="11"/>
        <color rgb="FF000000"/>
        <rFont val="Calibri"/>
        <family val="2"/>
      </rPr>
      <t>2018</t>
    </r>
  </si>
  <si>
    <r>
      <rPr>
        <b/>
        <sz val="11"/>
        <color rgb="FFFF0000"/>
        <rFont val="Calibri"/>
        <family val="2"/>
      </rPr>
      <t xml:space="preserve"> 14/03</t>
    </r>
    <r>
      <rPr>
        <b/>
        <sz val="11"/>
        <color rgb="FF000000"/>
        <rFont val="Calibri"/>
        <family val="2"/>
      </rPr>
      <t>/</t>
    </r>
    <r>
      <rPr>
        <sz val="11"/>
        <color rgb="FF000000"/>
        <rFont val="Calibri"/>
        <family val="2"/>
      </rPr>
      <t>2019</t>
    </r>
  </si>
  <si>
    <r>
      <rPr>
        <b/>
        <sz val="11"/>
        <color rgb="FFFF0000"/>
        <rFont val="Calibri"/>
        <family val="2"/>
      </rPr>
      <t xml:space="preserve"> 21/01</t>
    </r>
    <r>
      <rPr>
        <b/>
        <sz val="11"/>
        <color rgb="FF000000"/>
        <rFont val="Calibri"/>
        <family val="2"/>
      </rPr>
      <t>/2020</t>
    </r>
  </si>
  <si>
    <r>
      <rPr>
        <b/>
        <sz val="11"/>
        <color rgb="FFFF0000"/>
        <rFont val="Calibri"/>
        <family val="2"/>
      </rPr>
      <t xml:space="preserve"> 23/01</t>
    </r>
    <r>
      <rPr>
        <b/>
        <sz val="11"/>
        <color rgb="FF000000"/>
        <rFont val="Calibri"/>
        <family val="2"/>
      </rPr>
      <t>/2020</t>
    </r>
  </si>
  <si>
    <r>
      <rPr>
        <b/>
        <sz val="11"/>
        <color rgb="FFFF0000"/>
        <rFont val="Calibri"/>
        <family val="2"/>
      </rPr>
      <t xml:space="preserve"> 02/06</t>
    </r>
    <r>
      <rPr>
        <b/>
        <sz val="11"/>
        <color rgb="FF000000"/>
        <rFont val="Calibri"/>
        <family val="2"/>
      </rPr>
      <t>/2020</t>
    </r>
  </si>
  <si>
    <t>INDEXE -A revoir</t>
  </si>
  <si>
    <r>
      <t>Resultat</t>
    </r>
    <r>
      <rPr>
        <b/>
        <sz val="10"/>
        <rFont val="Arial"/>
        <family val="2"/>
      </rPr>
      <t xml:space="preserve"> BRUT </t>
    </r>
  </si>
  <si>
    <r>
      <t>Resultat</t>
    </r>
    <r>
      <rPr>
        <b/>
        <sz val="10"/>
        <rFont val="Arial"/>
        <family val="2"/>
      </rPr>
      <t xml:space="preserve"> Net</t>
    </r>
    <r>
      <rPr>
        <sz val="10"/>
        <rFont val="Arial"/>
        <family val="2"/>
      </rPr>
      <t xml:space="preserve"> An-1</t>
    </r>
  </si>
  <si>
    <r>
      <rPr>
        <b/>
        <sz val="11"/>
        <color rgb="FF000000"/>
        <rFont val="Calibri"/>
        <family val="2"/>
      </rPr>
      <t>4%du résultat BRUT</t>
    </r>
    <r>
      <rPr>
        <sz val="11"/>
        <color rgb="FF000000"/>
        <rFont val="Calibri"/>
        <family val="2"/>
        <charset val="1"/>
      </rPr>
      <t xml:space="preserve"> centrale de quelle année ??</t>
    </r>
  </si>
  <si>
    <t>20 ans a/c mise en service
Possible rachat +10 ans</t>
  </si>
  <si>
    <r>
      <rPr>
        <sz val="11"/>
        <color rgb="FF000000"/>
        <rFont val="Calibri"/>
        <family val="2"/>
      </rPr>
      <t xml:space="preserve">300 € </t>
    </r>
    <r>
      <rPr>
        <sz val="11"/>
        <color rgb="FFFF0000"/>
        <rFont val="Calibri"/>
        <family val="2"/>
      </rPr>
      <t>tous</t>
    </r>
    <r>
      <rPr>
        <b/>
        <sz val="11"/>
        <color rgb="FFFF0000"/>
        <rFont val="Calibri"/>
        <family val="2"/>
      </rPr>
      <t xml:space="preserve"> les 5 ans</t>
    </r>
    <r>
      <rPr>
        <b/>
        <sz val="11"/>
        <color rgb="FF000000"/>
        <rFont val="Calibri"/>
        <family val="2"/>
      </rPr>
      <t xml:space="preserve"> : provision 60€ /an</t>
    </r>
  </si>
  <si>
    <t>GYMNASE AYGUESVIVES Puissance 36 kwc</t>
  </si>
  <si>
    <t>ECOLE MONTBRUN LAURAGAIS                     Puissance 31,5 kwc</t>
  </si>
  <si>
    <t>réglé</t>
  </si>
  <si>
    <t>Modalités</t>
  </si>
  <si>
    <t>demande avis paiement</t>
  </si>
  <si>
    <t>le mois suivant DateMES</t>
  </si>
  <si>
    <t>CONTACT</t>
  </si>
  <si>
    <t xml:space="preserve">conseils PV à la demande de la mairie </t>
  </si>
  <si>
    <t>A Formaliser</t>
  </si>
  <si>
    <t xml:space="preserve">Reglé </t>
  </si>
  <si>
    <t>annuel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</si>
</sst>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dd/mm/yy"/>
    <numFmt numFmtId="165" formatCode="_-* #,##0\ &quot;€&quot;_-;\-* #,##0\ &quot;€&quot;_-;_-* &quot;-&quot;??\ &quot;€&quot;_-;_-@_-"/>
    <numFmt numFmtId="166" formatCode="#,##0.00\ &quot;€&quot;"/>
    <numFmt numFmtId="167" formatCode="#,##0\ &quot;€&quot;"/>
    <numFmt numFmtId="168" formatCode="#,##0\ _€"/>
  </numFmts>
  <fonts count="14" x14ac:knownFonts="1">
    <font>
      <sz val="11"/>
      <color rgb="FF000000"/>
      <name val="Calibri"/>
      <family val="2"/>
      <charset val="1"/>
    </font>
    <font>
      <sz val="10"/>
      <name val="Arial"/>
    </font>
    <font>
      <b/>
      <sz val="11"/>
      <color rgb="FF000000"/>
      <name val="Calibri"/>
      <family val="2"/>
      <charset val="1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  <charset val="1"/>
    </font>
    <font>
      <b/>
      <sz val="10"/>
      <name val="Arial"/>
      <family val="2"/>
    </font>
    <font>
      <sz val="11"/>
      <color rgb="FFFF0000"/>
      <name val="Calibri"/>
      <family val="2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lightUp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darkHorizontal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lightUp">
        <bgColor theme="0" tint="-4.9989318521683403E-2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2" tint="-0.499984740745262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2" tint="-0.499984740745262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theme="2" tint="-0.499984740745262"/>
      </bottom>
      <diagonal/>
    </border>
    <border>
      <left style="double">
        <color theme="2" tint="-0.499984740745262"/>
      </left>
      <right/>
      <top/>
      <bottom/>
      <diagonal/>
    </border>
    <border>
      <left style="double">
        <color theme="2" tint="-0.499984740745262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double">
        <color theme="2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theme="2" tint="-0.499984740745262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thin">
        <color theme="2" tint="-0.499984740745262"/>
      </bottom>
      <diagonal/>
    </border>
    <border>
      <left style="medium">
        <color rgb="FFC00000"/>
      </left>
      <right style="medium">
        <color rgb="FFC00000"/>
      </right>
      <top/>
      <bottom style="thin">
        <color indexed="64"/>
      </bottom>
      <diagonal/>
    </border>
    <border>
      <left style="medium">
        <color rgb="FFC00000"/>
      </left>
      <right style="medium">
        <color rgb="FFC00000"/>
      </right>
      <top/>
      <bottom/>
      <diagonal/>
    </border>
    <border>
      <left style="medium">
        <color rgb="FFC00000"/>
      </left>
      <right style="medium">
        <color rgb="FFC00000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rgb="FFC00000"/>
      </left>
      <right style="medium">
        <color rgb="FFC00000"/>
      </right>
      <top style="thin">
        <color indexed="64"/>
      </top>
      <bottom/>
      <diagonal/>
    </border>
    <border>
      <left style="medium">
        <color rgb="FFC00000"/>
      </left>
      <right style="medium">
        <color rgb="FFC00000"/>
      </right>
      <top/>
      <bottom style="thin">
        <color theme="2" tint="-0.499984740745262"/>
      </bottom>
      <diagonal/>
    </border>
    <border>
      <left style="medium">
        <color rgb="FFC00000"/>
      </left>
      <right style="medium">
        <color rgb="FFC00000"/>
      </right>
      <top style="medium">
        <color indexed="64"/>
      </top>
      <bottom style="medium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indexed="64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3">
    <xf numFmtId="0" fontId="0" fillId="0" borderId="0"/>
    <xf numFmtId="44" fontId="1" fillId="0" borderId="0" applyBorder="0" applyAlignment="0" applyProtection="0"/>
    <xf numFmtId="9" fontId="5" fillId="0" borderId="0" applyFont="0" applyFill="0" applyBorder="0" applyAlignment="0" applyProtection="0"/>
  </cellStyleXfs>
  <cellXfs count="249">
    <xf numFmtId="0" fontId="0" fillId="0" borderId="0" xfId="0"/>
    <xf numFmtId="0" fontId="0" fillId="0" borderId="1" xfId="0" applyFont="1" applyBorder="1"/>
    <xf numFmtId="165" fontId="1" fillId="0" borderId="1" xfId="1" applyNumberFormat="1" applyBorder="1"/>
    <xf numFmtId="0" fontId="0" fillId="0" borderId="0" xfId="0" applyBorder="1"/>
    <xf numFmtId="0" fontId="0" fillId="0" borderId="3" xfId="0" applyFont="1" applyBorder="1"/>
    <xf numFmtId="164" fontId="0" fillId="0" borderId="3" xfId="0" applyNumberFormat="1" applyBorder="1"/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165" fontId="1" fillId="0" borderId="0" xfId="1" applyNumberFormat="1" applyBorder="1"/>
    <xf numFmtId="0" fontId="0" fillId="0" borderId="3" xfId="0" applyFont="1" applyBorder="1" applyAlignment="1">
      <alignment horizontal="center" wrapText="1"/>
    </xf>
    <xf numFmtId="14" fontId="0" fillId="0" borderId="0" xfId="0" applyNumberFormat="1" applyBorder="1"/>
    <xf numFmtId="0" fontId="0" fillId="0" borderId="15" xfId="0" applyFont="1" applyBorder="1" applyAlignment="1">
      <alignment horizontal="center" wrapText="1"/>
    </xf>
    <xf numFmtId="0" fontId="0" fillId="0" borderId="11" xfId="0" applyBorder="1"/>
    <xf numFmtId="0" fontId="0" fillId="0" borderId="13" xfId="0" applyBorder="1"/>
    <xf numFmtId="14" fontId="0" fillId="0" borderId="1" xfId="0" applyNumberFormat="1" applyBorder="1"/>
    <xf numFmtId="0" fontId="0" fillId="0" borderId="15" xfId="0" applyFont="1" applyBorder="1"/>
    <xf numFmtId="14" fontId="0" fillId="0" borderId="15" xfId="0" applyNumberFormat="1" applyBorder="1"/>
    <xf numFmtId="0" fontId="0" fillId="0" borderId="15" xfId="0" applyFont="1" applyBorder="1" applyAlignment="1">
      <alignment wrapText="1"/>
    </xf>
    <xf numFmtId="14" fontId="0" fillId="0" borderId="15" xfId="0" applyNumberFormat="1" applyFont="1" applyBorder="1"/>
    <xf numFmtId="14" fontId="0" fillId="0" borderId="3" xfId="0" applyNumberFormat="1" applyFont="1" applyBorder="1"/>
    <xf numFmtId="14" fontId="0" fillId="0" borderId="3" xfId="0" applyNumberFormat="1" applyBorder="1"/>
    <xf numFmtId="14" fontId="0" fillId="0" borderId="5" xfId="0" applyNumberFormat="1" applyFont="1" applyBorder="1"/>
    <xf numFmtId="14" fontId="0" fillId="0" borderId="5" xfId="0" applyNumberFormat="1" applyBorder="1"/>
    <xf numFmtId="165" fontId="1" fillId="0" borderId="3" xfId="1" applyNumberFormat="1" applyBorder="1"/>
    <xf numFmtId="165" fontId="1" fillId="0" borderId="5" xfId="1" applyNumberFormat="1" applyBorder="1"/>
    <xf numFmtId="165" fontId="1" fillId="0" borderId="15" xfId="1" applyNumberFormat="1" applyBorder="1"/>
    <xf numFmtId="0" fontId="2" fillId="0" borderId="2" xfId="0" applyFont="1" applyBorder="1" applyAlignment="1">
      <alignment wrapText="1"/>
    </xf>
    <xf numFmtId="0" fontId="2" fillId="0" borderId="14" xfId="0" applyFont="1" applyBorder="1" applyAlignment="1">
      <alignment wrapText="1"/>
    </xf>
    <xf numFmtId="9" fontId="3" fillId="0" borderId="3" xfId="2" applyFont="1" applyBorder="1" applyAlignment="1">
      <alignment horizontal="right" wrapText="1"/>
    </xf>
    <xf numFmtId="165" fontId="0" fillId="0" borderId="0" xfId="0" applyNumberFormat="1" applyBorder="1"/>
    <xf numFmtId="14" fontId="0" fillId="0" borderId="6" xfId="0" applyNumberFormat="1" applyFont="1" applyBorder="1"/>
    <xf numFmtId="0" fontId="0" fillId="2" borderId="0" xfId="0" applyFill="1" applyBorder="1"/>
    <xf numFmtId="14" fontId="0" fillId="2" borderId="0" xfId="0" applyNumberFormat="1" applyFont="1" applyFill="1" applyBorder="1"/>
    <xf numFmtId="165" fontId="1" fillId="2" borderId="0" xfId="1" applyNumberFormat="1" applyFill="1" applyBorder="1"/>
    <xf numFmtId="14" fontId="0" fillId="2" borderId="0" xfId="0" applyNumberFormat="1" applyFill="1" applyBorder="1"/>
    <xf numFmtId="0" fontId="0" fillId="0" borderId="4" xfId="0" applyFont="1" applyBorder="1" applyAlignment="1">
      <alignment vertical="top"/>
    </xf>
    <xf numFmtId="0" fontId="0" fillId="0" borderId="0" xfId="0" applyBorder="1" applyAlignment="1">
      <alignment vertical="center"/>
    </xf>
    <xf numFmtId="1" fontId="0" fillId="0" borderId="15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165" fontId="0" fillId="0" borderId="3" xfId="0" applyNumberFormat="1" applyBorder="1"/>
    <xf numFmtId="0" fontId="0" fillId="0" borderId="3" xfId="0" applyFont="1" applyBorder="1" applyAlignment="1">
      <alignment wrapText="1"/>
    </xf>
    <xf numFmtId="0" fontId="0" fillId="0" borderId="3" xfId="0" applyFont="1" applyBorder="1" applyAlignment="1">
      <alignment vertical="center" wrapText="1"/>
    </xf>
    <xf numFmtId="14" fontId="0" fillId="0" borderId="3" xfId="0" applyNumberFormat="1" applyBorder="1" applyAlignment="1">
      <alignment vertical="center"/>
    </xf>
    <xf numFmtId="0" fontId="0" fillId="2" borderId="0" xfId="0" applyFill="1" applyBorder="1" applyAlignment="1">
      <alignment wrapText="1"/>
    </xf>
    <xf numFmtId="0" fontId="0" fillId="2" borderId="0" xfId="0" applyFill="1" applyBorder="1" applyAlignment="1"/>
    <xf numFmtId="0" fontId="0" fillId="0" borderId="0" xfId="0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4" fontId="4" fillId="0" borderId="15" xfId="0" applyNumberFormat="1" applyFont="1" applyBorder="1" applyAlignment="1">
      <alignment horizontal="center"/>
    </xf>
    <xf numFmtId="14" fontId="4" fillId="0" borderId="3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vertical="top" wrapText="1"/>
    </xf>
    <xf numFmtId="14" fontId="0" fillId="0" borderId="21" xfId="0" applyNumberFormat="1" applyBorder="1"/>
    <xf numFmtId="0" fontId="0" fillId="0" borderId="26" xfId="0" applyFont="1" applyBorder="1"/>
    <xf numFmtId="14" fontId="0" fillId="0" borderId="26" xfId="0" applyNumberFormat="1" applyFont="1" applyBorder="1"/>
    <xf numFmtId="165" fontId="1" fillId="0" borderId="26" xfId="1" applyNumberFormat="1" applyBorder="1"/>
    <xf numFmtId="14" fontId="4" fillId="0" borderId="26" xfId="0" applyNumberFormat="1" applyFont="1" applyBorder="1" applyAlignment="1">
      <alignment horizontal="center"/>
    </xf>
    <xf numFmtId="14" fontId="0" fillId="0" borderId="26" xfId="0" applyNumberFormat="1" applyBorder="1"/>
    <xf numFmtId="0" fontId="0" fillId="0" borderId="21" xfId="0" applyFont="1" applyBorder="1" applyAlignment="1">
      <alignment vertical="center"/>
    </xf>
    <xf numFmtId="14" fontId="0" fillId="0" borderId="21" xfId="0" applyNumberFormat="1" applyBorder="1" applyAlignment="1">
      <alignment vertical="center"/>
    </xf>
    <xf numFmtId="0" fontId="0" fillId="0" borderId="21" xfId="0" applyFont="1" applyBorder="1" applyAlignment="1">
      <alignment vertical="center" wrapText="1"/>
    </xf>
    <xf numFmtId="0" fontId="0" fillId="3" borderId="27" xfId="0" applyFont="1" applyFill="1" applyBorder="1" applyAlignment="1">
      <alignment vertical="top"/>
    </xf>
    <xf numFmtId="0" fontId="0" fillId="3" borderId="22" xfId="0" applyFont="1" applyFill="1" applyBorder="1"/>
    <xf numFmtId="14" fontId="0" fillId="3" borderId="22" xfId="0" applyNumberFormat="1" applyFont="1" applyFill="1" applyBorder="1"/>
    <xf numFmtId="165" fontId="1" fillId="3" borderId="22" xfId="1" applyNumberFormat="1" applyFill="1" applyBorder="1"/>
    <xf numFmtId="14" fontId="4" fillId="3" borderId="22" xfId="0" applyNumberFormat="1" applyFont="1" applyFill="1" applyBorder="1" applyAlignment="1">
      <alignment horizontal="center"/>
    </xf>
    <xf numFmtId="0" fontId="0" fillId="3" borderId="28" xfId="0" applyFill="1" applyBorder="1"/>
    <xf numFmtId="14" fontId="0" fillId="3" borderId="20" xfId="0" applyNumberFormat="1" applyFont="1" applyFill="1" applyBorder="1"/>
    <xf numFmtId="9" fontId="3" fillId="0" borderId="24" xfId="2" applyFont="1" applyBorder="1" applyAlignment="1">
      <alignment horizontal="right" wrapText="1"/>
    </xf>
    <xf numFmtId="0" fontId="0" fillId="0" borderId="24" xfId="0" applyBorder="1"/>
    <xf numFmtId="0" fontId="2" fillId="0" borderId="19" xfId="0" applyFont="1" applyBorder="1" applyAlignment="1">
      <alignment vertical="center" wrapText="1"/>
    </xf>
    <xf numFmtId="9" fontId="3" fillId="0" borderId="21" xfId="2" applyFont="1" applyBorder="1" applyAlignment="1">
      <alignment horizontal="right" vertical="center" wrapText="1"/>
    </xf>
    <xf numFmtId="14" fontId="4" fillId="0" borderId="29" xfId="0" applyNumberFormat="1" applyFont="1" applyBorder="1" applyAlignment="1">
      <alignment horizontal="center" vertical="center"/>
    </xf>
    <xf numFmtId="167" fontId="0" fillId="0" borderId="24" xfId="0" applyNumberFormat="1" applyBorder="1" applyAlignment="1">
      <alignment vertical="center"/>
    </xf>
    <xf numFmtId="165" fontId="3" fillId="0" borderId="6" xfId="1" applyNumberFormat="1" applyFont="1" applyBorder="1" applyAlignment="1">
      <alignment horizontal="center" vertical="center" wrapText="1"/>
    </xf>
    <xf numFmtId="2" fontId="0" fillId="0" borderId="24" xfId="0" applyNumberFormat="1" applyBorder="1" applyAlignment="1">
      <alignment vertical="center"/>
    </xf>
    <xf numFmtId="14" fontId="0" fillId="0" borderId="24" xfId="0" applyNumberFormat="1" applyBorder="1" applyAlignment="1">
      <alignment vertical="center"/>
    </xf>
    <xf numFmtId="166" fontId="0" fillId="0" borderId="24" xfId="0" applyNumberFormat="1" applyBorder="1" applyAlignment="1">
      <alignment vertical="center"/>
    </xf>
    <xf numFmtId="0" fontId="0" fillId="0" borderId="5" xfId="0" applyFont="1" applyBorder="1" applyAlignment="1">
      <alignment wrapText="1"/>
    </xf>
    <xf numFmtId="0" fontId="4" fillId="0" borderId="3" xfId="0" applyFont="1" applyBorder="1" applyAlignment="1">
      <alignment vertical="center" wrapText="1"/>
    </xf>
    <xf numFmtId="14" fontId="0" fillId="0" borderId="0" xfId="0" applyNumberForma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9" fontId="3" fillId="0" borderId="0" xfId="2" applyFont="1" applyBorder="1" applyAlignment="1">
      <alignment horizontal="right" vertical="center" wrapText="1"/>
    </xf>
    <xf numFmtId="14" fontId="4" fillId="0" borderId="0" xfId="0" applyNumberFormat="1" applyFont="1" applyBorder="1" applyAlignment="1">
      <alignment horizontal="center" vertical="center"/>
    </xf>
    <xf numFmtId="44" fontId="0" fillId="0" borderId="0" xfId="0" applyNumberFormat="1" applyBorder="1" applyAlignment="1">
      <alignment vertical="center"/>
    </xf>
    <xf numFmtId="14" fontId="0" fillId="0" borderId="9" xfId="0" applyNumberFormat="1" applyBorder="1" applyAlignment="1">
      <alignment vertical="center"/>
    </xf>
    <xf numFmtId="0" fontId="0" fillId="0" borderId="9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9" fontId="3" fillId="0" borderId="7" xfId="2" applyFont="1" applyBorder="1" applyAlignment="1">
      <alignment horizontal="right" vertical="center" wrapText="1"/>
    </xf>
    <xf numFmtId="14" fontId="4" fillId="0" borderId="9" xfId="0" applyNumberFormat="1" applyFont="1" applyBorder="1" applyAlignment="1">
      <alignment horizontal="center" vertical="center"/>
    </xf>
    <xf numFmtId="14" fontId="0" fillId="0" borderId="24" xfId="0" applyNumberFormat="1" applyFont="1" applyBorder="1"/>
    <xf numFmtId="0" fontId="0" fillId="0" borderId="24" xfId="0" applyFont="1" applyBorder="1"/>
    <xf numFmtId="0" fontId="6" fillId="0" borderId="24" xfId="0" applyFont="1" applyBorder="1" applyAlignment="1">
      <alignment vertical="center" wrapText="1"/>
    </xf>
    <xf numFmtId="165" fontId="3" fillId="0" borderId="24" xfId="1" applyNumberFormat="1" applyFont="1" applyBorder="1" applyAlignment="1">
      <alignment horizontal="center" vertical="center" wrapText="1"/>
    </xf>
    <xf numFmtId="0" fontId="0" fillId="0" borderId="18" xfId="0" applyFont="1" applyBorder="1" applyAlignment="1">
      <alignment vertical="top" wrapText="1"/>
    </xf>
    <xf numFmtId="0" fontId="0" fillId="0" borderId="30" xfId="0" applyFont="1" applyBorder="1"/>
    <xf numFmtId="0" fontId="4" fillId="0" borderId="32" xfId="0" applyFont="1" applyFill="1" applyBorder="1" applyAlignment="1">
      <alignment vertical="center" wrapText="1"/>
    </xf>
    <xf numFmtId="0" fontId="0" fillId="0" borderId="33" xfId="0" applyFont="1" applyBorder="1" applyAlignment="1">
      <alignment vertical="center"/>
    </xf>
    <xf numFmtId="165" fontId="3" fillId="0" borderId="3" xfId="1" applyNumberFormat="1" applyFont="1" applyBorder="1" applyAlignment="1">
      <alignment vertical="center"/>
    </xf>
    <xf numFmtId="14" fontId="0" fillId="4" borderId="3" xfId="0" applyNumberFormat="1" applyFill="1" applyBorder="1"/>
    <xf numFmtId="168" fontId="0" fillId="4" borderId="24" xfId="0" applyNumberFormat="1" applyFill="1" applyBorder="1" applyAlignment="1">
      <alignment vertical="center"/>
    </xf>
    <xf numFmtId="0" fontId="0" fillId="4" borderId="0" xfId="0" applyNumberFormat="1" applyFill="1" applyBorder="1" applyAlignment="1">
      <alignment vertical="center"/>
    </xf>
    <xf numFmtId="167" fontId="0" fillId="4" borderId="24" xfId="0" applyNumberFormat="1" applyFill="1" applyBorder="1" applyAlignment="1">
      <alignment vertical="center"/>
    </xf>
    <xf numFmtId="0" fontId="0" fillId="5" borderId="0" xfId="0" applyNumberFormat="1" applyFill="1" applyBorder="1" applyAlignment="1">
      <alignment vertical="center"/>
    </xf>
    <xf numFmtId="1" fontId="0" fillId="6" borderId="15" xfId="0" applyNumberFormat="1" applyFont="1" applyFill="1" applyBorder="1" applyAlignment="1">
      <alignment horizontal="center" vertical="center" wrapText="1"/>
    </xf>
    <xf numFmtId="0" fontId="0" fillId="7" borderId="0" xfId="0" applyNumberFormat="1" applyFill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4" fillId="0" borderId="25" xfId="0" applyFont="1" applyFill="1" applyBorder="1" applyAlignment="1">
      <alignment vertical="center" wrapText="1"/>
    </xf>
    <xf numFmtId="0" fontId="0" fillId="0" borderId="8" xfId="0" applyFont="1" applyBorder="1" applyAlignment="1">
      <alignment vertical="center"/>
    </xf>
    <xf numFmtId="0" fontId="4" fillId="8" borderId="25" xfId="0" applyFont="1" applyFill="1" applyBorder="1" applyAlignment="1">
      <alignment vertical="center" wrapText="1"/>
    </xf>
    <xf numFmtId="0" fontId="0" fillId="8" borderId="8" xfId="0" applyFont="1" applyFill="1" applyBorder="1" applyAlignment="1">
      <alignment vertical="center"/>
    </xf>
    <xf numFmtId="14" fontId="0" fillId="8" borderId="0" xfId="0" applyNumberFormat="1" applyFill="1" applyBorder="1" applyAlignment="1">
      <alignment vertical="center"/>
    </xf>
    <xf numFmtId="0" fontId="0" fillId="8" borderId="0" xfId="0" applyFont="1" applyFill="1" applyBorder="1" applyAlignment="1">
      <alignment vertical="center" wrapText="1"/>
    </xf>
    <xf numFmtId="0" fontId="6" fillId="8" borderId="0" xfId="0" applyFont="1" applyFill="1" applyBorder="1" applyAlignment="1">
      <alignment vertical="center" wrapText="1"/>
    </xf>
    <xf numFmtId="9" fontId="3" fillId="8" borderId="0" xfId="2" applyFont="1" applyFill="1" applyBorder="1" applyAlignment="1">
      <alignment horizontal="right" vertical="center" wrapText="1"/>
    </xf>
    <xf numFmtId="14" fontId="4" fillId="8" borderId="0" xfId="0" applyNumberFormat="1" applyFont="1" applyFill="1" applyBorder="1" applyAlignment="1">
      <alignment horizontal="center" vertical="center"/>
    </xf>
    <xf numFmtId="168" fontId="0" fillId="8" borderId="24" xfId="0" applyNumberFormat="1" applyFill="1" applyBorder="1" applyAlignment="1">
      <alignment vertical="center"/>
    </xf>
    <xf numFmtId="167" fontId="0" fillId="8" borderId="24" xfId="0" applyNumberFormat="1" applyFill="1" applyBorder="1" applyAlignment="1">
      <alignment vertical="center"/>
    </xf>
    <xf numFmtId="44" fontId="0" fillId="8" borderId="0" xfId="0" applyNumberFormat="1" applyFill="1" applyBorder="1" applyAlignment="1">
      <alignment vertical="center"/>
    </xf>
    <xf numFmtId="1" fontId="0" fillId="0" borderId="34" xfId="0" applyNumberFormat="1" applyFont="1" applyBorder="1" applyAlignment="1">
      <alignment horizontal="center" vertical="center" wrapText="1"/>
    </xf>
    <xf numFmtId="14" fontId="0" fillId="0" borderId="16" xfId="0" applyNumberFormat="1" applyBorder="1"/>
    <xf numFmtId="167" fontId="0" fillId="0" borderId="0" xfId="0" applyNumberFormat="1" applyBorder="1" applyAlignment="1">
      <alignment vertical="center"/>
    </xf>
    <xf numFmtId="167" fontId="0" fillId="8" borderId="0" xfId="0" applyNumberFormat="1" applyFill="1" applyBorder="1" applyAlignment="1">
      <alignment vertical="center"/>
    </xf>
    <xf numFmtId="0" fontId="0" fillId="0" borderId="12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3" borderId="22" xfId="0" applyFont="1" applyFill="1" applyBorder="1" applyAlignment="1">
      <alignment wrapText="1"/>
    </xf>
    <xf numFmtId="0" fontId="0" fillId="0" borderId="26" xfId="0" applyFont="1" applyBorder="1" applyAlignment="1">
      <alignment wrapText="1"/>
    </xf>
    <xf numFmtId="0" fontId="2" fillId="0" borderId="33" xfId="0" applyFont="1" applyBorder="1" applyAlignment="1">
      <alignment vertical="center" wrapText="1"/>
    </xf>
    <xf numFmtId="0" fontId="0" fillId="0" borderId="10" xfId="0" applyFont="1" applyBorder="1" applyAlignment="1">
      <alignment wrapText="1"/>
    </xf>
    <xf numFmtId="0" fontId="2" fillId="0" borderId="7" xfId="0" applyFont="1" applyBorder="1" applyAlignment="1">
      <alignment vertical="center" wrapText="1"/>
    </xf>
    <xf numFmtId="0" fontId="2" fillId="8" borderId="7" xfId="0" applyFont="1" applyFill="1" applyBorder="1" applyAlignment="1">
      <alignment vertical="center" wrapText="1"/>
    </xf>
    <xf numFmtId="14" fontId="0" fillId="3" borderId="23" xfId="0" applyNumberFormat="1" applyFont="1" applyFill="1" applyBorder="1"/>
    <xf numFmtId="14" fontId="0" fillId="0" borderId="35" xfId="0" applyNumberFormat="1" applyBorder="1"/>
    <xf numFmtId="167" fontId="0" fillId="0" borderId="31" xfId="0" applyNumberFormat="1" applyBorder="1" applyAlignment="1">
      <alignment vertical="center"/>
    </xf>
    <xf numFmtId="14" fontId="0" fillId="0" borderId="31" xfId="0" applyNumberFormat="1" applyBorder="1" applyAlignment="1">
      <alignment vertical="center"/>
    </xf>
    <xf numFmtId="14" fontId="0" fillId="3" borderId="36" xfId="0" applyNumberFormat="1" applyFont="1" applyFill="1" applyBorder="1"/>
    <xf numFmtId="166" fontId="0" fillId="0" borderId="31" xfId="0" applyNumberFormat="1" applyBorder="1" applyAlignment="1">
      <alignment vertical="center"/>
    </xf>
    <xf numFmtId="14" fontId="0" fillId="0" borderId="34" xfId="0" applyNumberFormat="1" applyFont="1" applyBorder="1"/>
    <xf numFmtId="14" fontId="0" fillId="0" borderId="16" xfId="0" applyNumberFormat="1" applyFont="1" applyBorder="1"/>
    <xf numFmtId="165" fontId="1" fillId="3" borderId="38" xfId="1" applyNumberFormat="1" applyFill="1" applyBorder="1"/>
    <xf numFmtId="165" fontId="1" fillId="0" borderId="39" xfId="1" applyNumberFormat="1" applyBorder="1"/>
    <xf numFmtId="0" fontId="0" fillId="2" borderId="37" xfId="0" applyFill="1" applyBorder="1"/>
    <xf numFmtId="165" fontId="1" fillId="0" borderId="40" xfId="1" applyNumberFormat="1" applyBorder="1"/>
    <xf numFmtId="0" fontId="0" fillId="0" borderId="41" xfId="0" applyBorder="1" applyAlignment="1">
      <alignment vertical="center" wrapText="1"/>
    </xf>
    <xf numFmtId="0" fontId="0" fillId="3" borderId="41" xfId="0" applyFill="1" applyBorder="1"/>
    <xf numFmtId="0" fontId="0" fillId="0" borderId="41" xfId="0" applyBorder="1" applyAlignment="1">
      <alignment vertical="center"/>
    </xf>
    <xf numFmtId="44" fontId="0" fillId="0" borderId="43" xfId="0" applyNumberFormat="1" applyBorder="1" applyAlignment="1">
      <alignment vertical="center"/>
    </xf>
    <xf numFmtId="44" fontId="0" fillId="0" borderId="13" xfId="0" applyNumberFormat="1" applyBorder="1" applyAlignment="1">
      <alignment vertical="center"/>
    </xf>
    <xf numFmtId="0" fontId="0" fillId="0" borderId="44" xfId="0" applyBorder="1" applyAlignment="1">
      <alignment vertical="center" wrapText="1"/>
    </xf>
    <xf numFmtId="165" fontId="1" fillId="0" borderId="45" xfId="1" applyNumberFormat="1" applyBorder="1"/>
    <xf numFmtId="0" fontId="0" fillId="0" borderId="46" xfId="0" applyBorder="1"/>
    <xf numFmtId="165" fontId="1" fillId="3" borderId="47" xfId="1" applyNumberFormat="1" applyFill="1" applyBorder="1"/>
    <xf numFmtId="165" fontId="0" fillId="0" borderId="46" xfId="0" applyNumberFormat="1" applyBorder="1"/>
    <xf numFmtId="165" fontId="1" fillId="0" borderId="48" xfId="1" applyNumberFormat="1" applyBorder="1"/>
    <xf numFmtId="44" fontId="1" fillId="0" borderId="47" xfId="1" applyNumberFormat="1" applyBorder="1" applyAlignment="1">
      <alignment vertical="center"/>
    </xf>
    <xf numFmtId="165" fontId="1" fillId="3" borderId="49" xfId="1" applyNumberFormat="1" applyFill="1" applyBorder="1"/>
    <xf numFmtId="167" fontId="0" fillId="0" borderId="47" xfId="0" applyNumberFormat="1" applyBorder="1" applyAlignment="1">
      <alignment vertical="center"/>
    </xf>
    <xf numFmtId="165" fontId="1" fillId="0" borderId="50" xfId="1" applyNumberFormat="1" applyBorder="1"/>
    <xf numFmtId="0" fontId="0" fillId="0" borderId="46" xfId="0" applyBorder="1" applyAlignment="1">
      <alignment vertical="center"/>
    </xf>
    <xf numFmtId="165" fontId="3" fillId="0" borderId="47" xfId="1" applyNumberFormat="1" applyFont="1" applyBorder="1" applyAlignment="1">
      <alignment vertical="center"/>
    </xf>
    <xf numFmtId="0" fontId="0" fillId="0" borderId="51" xfId="0" applyBorder="1" applyAlignment="1">
      <alignment vertical="center"/>
    </xf>
    <xf numFmtId="0" fontId="0" fillId="8" borderId="46" xfId="0" applyFill="1" applyBorder="1" applyAlignment="1">
      <alignment vertical="center"/>
    </xf>
    <xf numFmtId="44" fontId="0" fillId="0" borderId="52" xfId="0" applyNumberFormat="1" applyBorder="1" applyAlignment="1">
      <alignment vertical="center"/>
    </xf>
    <xf numFmtId="165" fontId="9" fillId="9" borderId="15" xfId="1" applyNumberFormat="1" applyFont="1" applyFill="1" applyBorder="1" applyAlignment="1">
      <alignment vertical="center" wrapText="1"/>
    </xf>
    <xf numFmtId="1" fontId="2" fillId="9" borderId="15" xfId="0" applyNumberFormat="1" applyFont="1" applyFill="1" applyBorder="1" applyAlignment="1">
      <alignment horizontal="center" vertical="center" wrapText="1"/>
    </xf>
    <xf numFmtId="1" fontId="2" fillId="10" borderId="15" xfId="0" applyNumberFormat="1" applyFont="1" applyFill="1" applyBorder="1" applyAlignment="1">
      <alignment horizontal="center" vertical="center" wrapText="1"/>
    </xf>
    <xf numFmtId="14" fontId="0" fillId="10" borderId="3" xfId="0" applyNumberFormat="1" applyFill="1" applyBorder="1"/>
    <xf numFmtId="165" fontId="0" fillId="10" borderId="0" xfId="0" applyNumberFormat="1" applyFill="1" applyBorder="1"/>
    <xf numFmtId="165" fontId="0" fillId="10" borderId="3" xfId="0" applyNumberFormat="1" applyFill="1" applyBorder="1"/>
    <xf numFmtId="14" fontId="0" fillId="10" borderId="26" xfId="0" applyNumberFormat="1" applyFill="1" applyBorder="1"/>
    <xf numFmtId="167" fontId="0" fillId="10" borderId="24" xfId="0" applyNumberFormat="1" applyFill="1" applyBorder="1" applyAlignment="1">
      <alignment vertical="center"/>
    </xf>
    <xf numFmtId="14" fontId="0" fillId="10" borderId="6" xfId="0" applyNumberFormat="1" applyFont="1" applyFill="1" applyBorder="1"/>
    <xf numFmtId="166" fontId="8" fillId="0" borderId="24" xfId="0" applyNumberFormat="1" applyFont="1" applyBorder="1" applyAlignment="1">
      <alignment vertical="center"/>
    </xf>
    <xf numFmtId="0" fontId="2" fillId="0" borderId="17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/>
    </xf>
    <xf numFmtId="165" fontId="0" fillId="10" borderId="20" xfId="0" applyNumberFormat="1" applyFont="1" applyFill="1" applyBorder="1" applyAlignment="1">
      <alignment vertical="center"/>
    </xf>
    <xf numFmtId="14" fontId="0" fillId="0" borderId="3" xfId="0" applyNumberFormat="1" applyFont="1" applyBorder="1" applyAlignment="1">
      <alignment vertical="center"/>
    </xf>
    <xf numFmtId="14" fontId="0" fillId="7" borderId="3" xfId="0" applyNumberFormat="1" applyFont="1" applyFill="1" applyBorder="1" applyAlignment="1">
      <alignment vertical="center"/>
    </xf>
    <xf numFmtId="14" fontId="0" fillId="7" borderId="16" xfId="0" applyNumberFormat="1" applyFont="1" applyFill="1" applyBorder="1" applyAlignment="1">
      <alignment vertical="center"/>
    </xf>
    <xf numFmtId="167" fontId="0" fillId="0" borderId="47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65" fontId="1" fillId="0" borderId="3" xfId="1" applyNumberFormat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42" fontId="0" fillId="0" borderId="0" xfId="0" applyNumberFormat="1" applyBorder="1" applyAlignment="1">
      <alignment horizontal="center" vertical="center"/>
    </xf>
    <xf numFmtId="42" fontId="0" fillId="10" borderId="0" xfId="0" applyNumberFormat="1" applyFill="1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Font="1" applyBorder="1" applyAlignment="1">
      <alignment vertical="center" wrapText="1"/>
    </xf>
    <xf numFmtId="0" fontId="0" fillId="0" borderId="10" xfId="0" applyFont="1" applyBorder="1"/>
    <xf numFmtId="0" fontId="11" fillId="9" borderId="14" xfId="0" applyFont="1" applyFill="1" applyBorder="1" applyAlignment="1">
      <alignment horizontal="center" vertical="center" wrapText="1"/>
    </xf>
    <xf numFmtId="0" fontId="11" fillId="9" borderId="15" xfId="0" applyFont="1" applyFill="1" applyBorder="1" applyAlignment="1">
      <alignment horizontal="center" vertical="center" wrapText="1"/>
    </xf>
    <xf numFmtId="14" fontId="11" fillId="9" borderId="15" xfId="0" applyNumberFormat="1" applyFont="1" applyFill="1" applyBorder="1" applyAlignment="1">
      <alignment horizontal="center" vertical="center" wrapText="1"/>
    </xf>
    <xf numFmtId="0" fontId="12" fillId="0" borderId="3" xfId="0" applyFont="1" applyBorder="1"/>
    <xf numFmtId="0" fontId="12" fillId="0" borderId="1" xfId="0" applyFont="1" applyBorder="1"/>
    <xf numFmtId="0" fontId="12" fillId="3" borderId="22" xfId="0" applyFont="1" applyFill="1" applyBorder="1"/>
    <xf numFmtId="0" fontId="12" fillId="0" borderId="26" xfId="0" applyFont="1" applyBorder="1"/>
    <xf numFmtId="0" fontId="12" fillId="0" borderId="21" xfId="0" applyFont="1" applyBorder="1" applyAlignment="1">
      <alignment vertical="center"/>
    </xf>
    <xf numFmtId="0" fontId="12" fillId="0" borderId="5" xfId="0" applyFont="1" applyBorder="1"/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8" borderId="0" xfId="0" applyFont="1" applyFill="1" applyBorder="1" applyAlignment="1">
      <alignment vertical="center"/>
    </xf>
    <xf numFmtId="0" fontId="12" fillId="2" borderId="0" xfId="0" applyFont="1" applyFill="1" applyBorder="1"/>
    <xf numFmtId="0" fontId="12" fillId="0" borderId="15" xfId="0" applyFont="1" applyBorder="1"/>
    <xf numFmtId="0" fontId="6" fillId="0" borderId="7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14" xfId="0" applyFont="1" applyBorder="1" applyAlignment="1">
      <alignment vertical="center" wrapText="1"/>
    </xf>
    <xf numFmtId="0" fontId="0" fillId="0" borderId="15" xfId="0" applyFont="1" applyBorder="1" applyAlignment="1">
      <alignment vertical="center" wrapText="1"/>
    </xf>
    <xf numFmtId="0" fontId="0" fillId="0" borderId="15" xfId="0" applyFont="1" applyBorder="1" applyAlignment="1">
      <alignment vertical="center"/>
    </xf>
    <xf numFmtId="14" fontId="0" fillId="0" borderId="15" xfId="0" applyNumberFormat="1" applyBorder="1" applyAlignment="1">
      <alignment vertical="center"/>
    </xf>
    <xf numFmtId="164" fontId="0" fillId="0" borderId="15" xfId="0" applyNumberFormat="1" applyBorder="1" applyAlignment="1">
      <alignment vertical="center"/>
    </xf>
    <xf numFmtId="0" fontId="0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vertical="center"/>
    </xf>
    <xf numFmtId="165" fontId="1" fillId="0" borderId="15" xfId="1" applyNumberFormat="1" applyBorder="1" applyAlignment="1">
      <alignment vertical="center"/>
    </xf>
    <xf numFmtId="14" fontId="4" fillId="0" borderId="15" xfId="0" applyNumberFormat="1" applyFont="1" applyBorder="1" applyAlignment="1">
      <alignment horizontal="center" vertical="center"/>
    </xf>
    <xf numFmtId="14" fontId="0" fillId="0" borderId="15" xfId="0" applyNumberFormat="1" applyFont="1" applyBorder="1" applyAlignment="1">
      <alignment vertical="center"/>
    </xf>
    <xf numFmtId="14" fontId="0" fillId="0" borderId="34" xfId="0" applyNumberFormat="1" applyFont="1" applyBorder="1" applyAlignment="1">
      <alignment vertical="center"/>
    </xf>
    <xf numFmtId="165" fontId="1" fillId="0" borderId="39" xfId="1" applyNumberFormat="1" applyBorder="1" applyAlignment="1">
      <alignment vertical="center"/>
    </xf>
    <xf numFmtId="164" fontId="8" fillId="0" borderId="15" xfId="0" applyNumberFormat="1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165" fontId="1" fillId="0" borderId="3" xfId="1" applyNumberFormat="1" applyBorder="1" applyAlignment="1">
      <alignment vertical="center"/>
    </xf>
    <xf numFmtId="0" fontId="0" fillId="4" borderId="0" xfId="0" applyFill="1" applyBorder="1" applyAlignment="1">
      <alignment vertical="center"/>
    </xf>
    <xf numFmtId="167" fontId="0" fillId="10" borderId="0" xfId="0" applyNumberFormat="1" applyFill="1" applyBorder="1" applyAlignment="1">
      <alignment vertical="center"/>
    </xf>
    <xf numFmtId="14" fontId="0" fillId="4" borderId="3" xfId="0" applyNumberFormat="1" applyFill="1" applyBorder="1" applyAlignment="1">
      <alignment vertical="center"/>
    </xf>
    <xf numFmtId="14" fontId="0" fillId="4" borderId="16" xfId="0" applyNumberFormat="1" applyFill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167" fontId="0" fillId="6" borderId="24" xfId="0" applyNumberFormat="1" applyFill="1" applyBorder="1" applyAlignment="1">
      <alignment vertical="center"/>
    </xf>
    <xf numFmtId="165" fontId="0" fillId="0" borderId="41" xfId="0" applyNumberFormat="1" applyBorder="1" applyAlignment="1">
      <alignment horizontal="right" vertical="center"/>
    </xf>
    <xf numFmtId="1" fontId="0" fillId="0" borderId="0" xfId="0" applyNumberFormat="1" applyBorder="1" applyAlignment="1">
      <alignment horizontal="right" vertical="center"/>
    </xf>
    <xf numFmtId="0" fontId="0" fillId="3" borderId="41" xfId="0" applyFill="1" applyBorder="1" applyAlignment="1">
      <alignment horizontal="right" vertical="center"/>
    </xf>
    <xf numFmtId="165" fontId="0" fillId="0" borderId="0" xfId="0" applyNumberForma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41" xfId="0" applyBorder="1" applyAlignment="1">
      <alignment horizontal="right" vertical="center"/>
    </xf>
    <xf numFmtId="0" fontId="0" fillId="3" borderId="42" xfId="0" applyFill="1" applyBorder="1" applyAlignment="1">
      <alignment horizontal="right" vertical="center"/>
    </xf>
    <xf numFmtId="167" fontId="0" fillId="0" borderId="41" xfId="0" applyNumberFormat="1" applyBorder="1" applyAlignment="1">
      <alignment horizontal="right" vertical="center"/>
    </xf>
    <xf numFmtId="166" fontId="0" fillId="11" borderId="47" xfId="0" applyNumberFormat="1" applyFill="1" applyBorder="1" applyAlignment="1">
      <alignment vertical="center"/>
    </xf>
    <xf numFmtId="166" fontId="0" fillId="11" borderId="41" xfId="0" applyNumberFormat="1" applyFill="1" applyBorder="1" applyAlignment="1">
      <alignment horizontal="right" vertical="center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51"/>
  <sheetViews>
    <sheetView tabSelected="1" topLeftCell="F2" zoomScaleNormal="100" workbookViewId="0">
      <selection activeCell="AK11" sqref="AK11"/>
    </sheetView>
  </sheetViews>
  <sheetFormatPr baseColWidth="10" defaultColWidth="10.7109375" defaultRowHeight="15" x14ac:dyDescent="0.25"/>
  <cols>
    <col min="1" max="1" width="23.7109375" style="3" customWidth="1"/>
    <col min="2" max="2" width="12.140625" style="127" bestFit="1" customWidth="1"/>
    <col min="3" max="3" width="8.85546875" style="3" customWidth="1"/>
    <col min="4" max="4" width="10.7109375" style="10" bestFit="1" customWidth="1"/>
    <col min="5" max="5" width="8.28515625" style="3" customWidth="1"/>
    <col min="6" max="6" width="22.85546875" style="3" bestFit="1" customWidth="1"/>
    <col min="7" max="7" width="22.85546875" style="3" customWidth="1"/>
    <col min="8" max="8" width="14" style="3" customWidth="1"/>
    <col min="9" max="9" width="8.5703125" style="3" bestFit="1" customWidth="1"/>
    <col min="10" max="10" width="10" style="8" customWidth="1"/>
    <col min="11" max="11" width="11.140625" style="45" bestFit="1" customWidth="1"/>
    <col min="12" max="13" width="10.7109375" style="10" bestFit="1" customWidth="1"/>
    <col min="14" max="15" width="9.28515625" style="10" customWidth="1"/>
    <col min="16" max="16" width="11.28515625" style="10" customWidth="1"/>
    <col min="17" max="34" width="11.28515625" style="10" hidden="1" customWidth="1"/>
    <col min="35" max="36" width="9" style="3" customWidth="1"/>
    <col min="37" max="37" width="14.5703125" style="3" customWidth="1"/>
    <col min="38" max="40" width="10.7109375" style="3"/>
    <col min="41" max="42" width="16.140625" style="3" customWidth="1"/>
    <col min="43" max="16384" width="10.7109375" style="3"/>
  </cols>
  <sheetData>
    <row r="1" spans="1:40" ht="15.75" thickBot="1" x14ac:dyDescent="0.3">
      <c r="A1" s="12" t="s">
        <v>0</v>
      </c>
      <c r="B1" s="126"/>
      <c r="C1" s="13" t="s">
        <v>1</v>
      </c>
    </row>
    <row r="2" spans="1:40" ht="5.45" customHeight="1" thickBot="1" x14ac:dyDescent="0.3"/>
    <row r="3" spans="1:40" s="38" customFormat="1" ht="39" thickBot="1" x14ac:dyDescent="0.3">
      <c r="A3" s="196" t="s">
        <v>2</v>
      </c>
      <c r="B3" s="197" t="s">
        <v>3</v>
      </c>
      <c r="C3" s="197" t="s">
        <v>4</v>
      </c>
      <c r="D3" s="198" t="s">
        <v>5</v>
      </c>
      <c r="E3" s="197" t="s">
        <v>6</v>
      </c>
      <c r="F3" s="197" t="s">
        <v>66</v>
      </c>
      <c r="G3" s="197" t="s">
        <v>69</v>
      </c>
      <c r="H3" s="197" t="s">
        <v>7</v>
      </c>
      <c r="I3" s="197" t="s">
        <v>35</v>
      </c>
      <c r="J3" s="167" t="s">
        <v>8</v>
      </c>
      <c r="K3" s="197" t="s">
        <v>34</v>
      </c>
      <c r="L3" s="168">
        <v>2019</v>
      </c>
      <c r="M3" s="168">
        <v>2020</v>
      </c>
      <c r="N3" s="168">
        <v>2021</v>
      </c>
      <c r="O3" s="169">
        <v>2022</v>
      </c>
      <c r="P3" s="37">
        <v>2023</v>
      </c>
      <c r="Q3" s="37">
        <v>2024</v>
      </c>
      <c r="R3" s="37">
        <v>2025</v>
      </c>
      <c r="S3" s="107">
        <v>2026</v>
      </c>
      <c r="T3" s="37">
        <v>2027</v>
      </c>
      <c r="U3" s="37">
        <v>2028</v>
      </c>
      <c r="V3" s="37">
        <v>2029</v>
      </c>
      <c r="W3" s="37">
        <v>2030</v>
      </c>
      <c r="X3" s="107">
        <v>2031</v>
      </c>
      <c r="Y3" s="37">
        <v>2032</v>
      </c>
      <c r="Z3" s="37">
        <v>2033</v>
      </c>
      <c r="AA3" s="37">
        <v>2034</v>
      </c>
      <c r="AB3" s="37">
        <v>2035</v>
      </c>
      <c r="AC3" s="37">
        <v>2036</v>
      </c>
      <c r="AD3" s="37">
        <v>2037</v>
      </c>
      <c r="AE3" s="37">
        <v>2038</v>
      </c>
      <c r="AF3" s="37">
        <v>2039</v>
      </c>
      <c r="AG3" s="37">
        <v>2040</v>
      </c>
      <c r="AH3" s="122">
        <v>2041</v>
      </c>
      <c r="AI3" s="152" t="str">
        <f xml:space="preserve"> CONCATENATE("Provision ",TEXT(N3,"0000"))</f>
        <v>Provision 2021</v>
      </c>
      <c r="AJ3" s="147" t="str">
        <f xml:space="preserve"> CONCATENATE("Provision ",TEXT(O3,"0000"))</f>
        <v>Provision 2022</v>
      </c>
      <c r="AK3" s="237" t="s">
        <v>72</v>
      </c>
      <c r="AN3" s="38">
        <v>2023</v>
      </c>
    </row>
    <row r="4" spans="1:40" ht="15.75" thickBot="1" x14ac:dyDescent="0.3">
      <c r="A4" s="214" t="s">
        <v>49</v>
      </c>
      <c r="B4" s="40" t="s">
        <v>9</v>
      </c>
      <c r="C4" s="4" t="s">
        <v>10</v>
      </c>
      <c r="D4" s="20">
        <v>43000</v>
      </c>
      <c r="E4" s="5" t="s">
        <v>11</v>
      </c>
      <c r="F4" s="5" t="s">
        <v>67</v>
      </c>
      <c r="G4" s="5"/>
      <c r="H4" s="6" t="s">
        <v>12</v>
      </c>
      <c r="I4" s="199" t="s">
        <v>13</v>
      </c>
      <c r="J4" s="23">
        <v>40</v>
      </c>
      <c r="K4" s="51" t="s">
        <v>52</v>
      </c>
      <c r="L4" s="20">
        <v>43733</v>
      </c>
      <c r="M4" s="14">
        <v>44129</v>
      </c>
      <c r="N4" s="22">
        <v>44494</v>
      </c>
      <c r="O4" s="170">
        <v>44829</v>
      </c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123"/>
      <c r="AH4" s="123"/>
      <c r="AI4" s="153">
        <f>SUM(L5:N5)</f>
        <v>120</v>
      </c>
      <c r="AJ4" s="239">
        <f>O5</f>
        <v>40</v>
      </c>
    </row>
    <row r="5" spans="1:40" x14ac:dyDescent="0.25">
      <c r="A5" s="216"/>
      <c r="B5" s="128"/>
      <c r="C5" s="1"/>
      <c r="D5" s="14"/>
      <c r="E5" s="1"/>
      <c r="F5" s="1" t="s">
        <v>68</v>
      </c>
      <c r="G5" s="1"/>
      <c r="H5" s="1"/>
      <c r="I5" s="200"/>
      <c r="J5" s="2"/>
      <c r="K5" s="52"/>
      <c r="L5" s="29">
        <f>$J$4</f>
        <v>40</v>
      </c>
      <c r="M5" s="29">
        <f t="shared" ref="M5:O5" si="0">$J$4</f>
        <v>40</v>
      </c>
      <c r="N5" s="29">
        <f t="shared" si="0"/>
        <v>40</v>
      </c>
      <c r="O5" s="171">
        <f t="shared" si="0"/>
        <v>40</v>
      </c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154"/>
      <c r="AJ5" s="240"/>
    </row>
    <row r="6" spans="1:40" ht="7.15" customHeight="1" thickBot="1" x14ac:dyDescent="0.3">
      <c r="A6" s="63"/>
      <c r="B6" s="129"/>
      <c r="C6" s="64"/>
      <c r="D6" s="65"/>
      <c r="E6" s="64"/>
      <c r="F6" s="64"/>
      <c r="G6" s="64"/>
      <c r="H6" s="64"/>
      <c r="I6" s="201"/>
      <c r="J6" s="66"/>
      <c r="K6" s="67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135"/>
      <c r="AI6" s="155"/>
      <c r="AJ6" s="241"/>
    </row>
    <row r="7" spans="1:40" x14ac:dyDescent="0.25">
      <c r="A7" s="214" t="s">
        <v>48</v>
      </c>
      <c r="B7" s="40" t="s">
        <v>22</v>
      </c>
      <c r="C7" s="4" t="s">
        <v>10</v>
      </c>
      <c r="D7" s="20">
        <v>42951</v>
      </c>
      <c r="E7" s="4" t="s">
        <v>11</v>
      </c>
      <c r="F7" s="5" t="s">
        <v>67</v>
      </c>
      <c r="G7" s="5"/>
      <c r="H7" s="6" t="s">
        <v>36</v>
      </c>
      <c r="I7" s="199" t="s">
        <v>13</v>
      </c>
      <c r="J7" s="23">
        <v>60</v>
      </c>
      <c r="K7" s="51" t="s">
        <v>53</v>
      </c>
      <c r="L7" s="102"/>
      <c r="M7" s="39">
        <f>$J7</f>
        <v>60</v>
      </c>
      <c r="N7" s="39">
        <f>$J7</f>
        <v>60</v>
      </c>
      <c r="O7" s="172">
        <f>$J7</f>
        <v>60</v>
      </c>
      <c r="P7" s="20"/>
      <c r="Q7" s="20"/>
      <c r="R7" s="20"/>
      <c r="S7" s="20"/>
      <c r="T7" s="20"/>
      <c r="U7" s="54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123"/>
      <c r="AI7" s="156">
        <f>M7+N7</f>
        <v>120</v>
      </c>
      <c r="AJ7" s="242">
        <f>O7</f>
        <v>60</v>
      </c>
    </row>
    <row r="8" spans="1:40" x14ac:dyDescent="0.25">
      <c r="A8" s="215"/>
      <c r="B8" s="130"/>
      <c r="C8" s="55"/>
      <c r="D8" s="56"/>
      <c r="E8" s="55"/>
      <c r="F8" s="55"/>
      <c r="G8" s="55"/>
      <c r="H8" s="55"/>
      <c r="I8" s="202"/>
      <c r="J8" s="57"/>
      <c r="K8" s="58"/>
      <c r="L8" s="59"/>
      <c r="M8" s="59"/>
      <c r="N8" s="59"/>
      <c r="O8" s="173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136"/>
      <c r="AI8" s="157"/>
      <c r="AJ8" s="243"/>
    </row>
    <row r="9" spans="1:40" ht="7.15" customHeight="1" x14ac:dyDescent="0.25">
      <c r="A9" s="63"/>
      <c r="B9" s="129"/>
      <c r="C9" s="64"/>
      <c r="D9" s="65"/>
      <c r="E9" s="64"/>
      <c r="F9" s="64"/>
      <c r="G9" s="64"/>
      <c r="H9" s="64"/>
      <c r="I9" s="201"/>
      <c r="J9" s="66"/>
      <c r="K9" s="67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135"/>
      <c r="AI9" s="155"/>
      <c r="AJ9" s="241"/>
    </row>
    <row r="10" spans="1:40" s="36" customFormat="1" ht="60.75" thickBot="1" x14ac:dyDescent="0.3">
      <c r="A10" s="72" t="s">
        <v>51</v>
      </c>
      <c r="B10" s="62" t="s">
        <v>23</v>
      </c>
      <c r="C10" s="60" t="s">
        <v>10</v>
      </c>
      <c r="D10" s="61">
        <v>43600</v>
      </c>
      <c r="E10" s="62" t="s">
        <v>17</v>
      </c>
      <c r="F10" s="194"/>
      <c r="G10" s="194"/>
      <c r="H10" s="212" t="s">
        <v>50</v>
      </c>
      <c r="I10" s="203" t="s">
        <v>24</v>
      </c>
      <c r="J10" s="73">
        <v>0.04</v>
      </c>
      <c r="K10" s="74" t="s">
        <v>54</v>
      </c>
      <c r="L10" s="103">
        <f>IF(L$3&gt;VALUE(RIGHT($K10,4)),$J10*N11,)</f>
        <v>0</v>
      </c>
      <c r="M10" s="103">
        <f>IF(M$3&gt;VALUE(RIGHT($K10,4)),$J10*O11,)</f>
        <v>0</v>
      </c>
      <c r="N10" s="238">
        <f>IF(N$3&gt;VALUE(RIGHT($K10,4)),$J10*N11,)</f>
        <v>222.64000000000001</v>
      </c>
      <c r="O10" s="238">
        <f>IF(O$3&gt;VALUE(RIGHT($K10,4)),$J10*O11,)</f>
        <v>203.36</v>
      </c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137"/>
      <c r="AI10" s="247">
        <f>N10</f>
        <v>222.64000000000001</v>
      </c>
      <c r="AJ10" s="248">
        <f>O10</f>
        <v>203.36</v>
      </c>
      <c r="AK10" s="109">
        <f xml:space="preserve"> -(AI10+AJ10)</f>
        <v>-426</v>
      </c>
      <c r="AL10" s="10">
        <v>44614</v>
      </c>
    </row>
    <row r="11" spans="1:40" ht="32.25" customHeight="1" thickBot="1" x14ac:dyDescent="0.3">
      <c r="A11" s="53"/>
      <c r="B11" s="80"/>
      <c r="C11" s="7"/>
      <c r="D11" s="21"/>
      <c r="E11" s="7"/>
      <c r="F11" s="195"/>
      <c r="G11" s="195"/>
      <c r="H11" s="213"/>
      <c r="I11" s="28"/>
      <c r="J11" s="3"/>
      <c r="K11" s="76" t="s">
        <v>59</v>
      </c>
      <c r="L11" s="77"/>
      <c r="M11" s="78"/>
      <c r="N11" s="75">
        <v>5566</v>
      </c>
      <c r="O11" s="238">
        <v>5084</v>
      </c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138" t="s">
        <v>65</v>
      </c>
      <c r="AI11" s="158"/>
      <c r="AJ11" s="244"/>
    </row>
    <row r="12" spans="1:40" ht="7.15" customHeight="1" thickBot="1" x14ac:dyDescent="0.3">
      <c r="A12" s="63"/>
      <c r="B12" s="129"/>
      <c r="C12" s="64"/>
      <c r="D12" s="65"/>
      <c r="E12" s="64"/>
      <c r="F12" s="64"/>
      <c r="G12" s="64"/>
      <c r="H12" s="64"/>
      <c r="I12" s="201"/>
      <c r="J12" s="66"/>
      <c r="K12" s="67"/>
      <c r="L12" s="69"/>
      <c r="M12" s="69"/>
      <c r="N12" s="69"/>
      <c r="O12" s="65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139"/>
      <c r="AI12" s="159"/>
      <c r="AJ12" s="245"/>
    </row>
    <row r="13" spans="1:40" s="36" customFormat="1" ht="60.75" thickBot="1" x14ac:dyDescent="0.3">
      <c r="A13" s="230" t="s">
        <v>63</v>
      </c>
      <c r="B13" s="41" t="s">
        <v>19</v>
      </c>
      <c r="C13" s="178" t="s">
        <v>10</v>
      </c>
      <c r="D13" s="42">
        <v>43223</v>
      </c>
      <c r="E13" s="41" t="s">
        <v>17</v>
      </c>
      <c r="F13" s="41"/>
      <c r="G13" s="41"/>
      <c r="H13" s="178" t="s">
        <v>36</v>
      </c>
      <c r="I13" s="231" t="s">
        <v>57</v>
      </c>
      <c r="J13" s="232">
        <v>200</v>
      </c>
      <c r="K13" s="51" t="s">
        <v>55</v>
      </c>
      <c r="L13" s="233">
        <f>IF(L$3&gt;VALUE(RIGHT($K13,4)),$J13,)</f>
        <v>0</v>
      </c>
      <c r="M13" s="233">
        <f>IF(M$3&gt;VALUE(RIGHT($K13,4)),$J13,)</f>
        <v>0</v>
      </c>
      <c r="N13" s="124">
        <f>IF(N$3&gt;VALUE(RIGHT($K13,4)),$J13,)</f>
        <v>200</v>
      </c>
      <c r="O13" s="234">
        <f>IF(O$3&gt;VALUE(RIGHT($K13,4)),$J13,)</f>
        <v>200</v>
      </c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42"/>
      <c r="AC13" s="42"/>
      <c r="AD13" s="42"/>
      <c r="AE13" s="42"/>
      <c r="AF13" s="235"/>
      <c r="AG13" s="235"/>
      <c r="AH13" s="236"/>
      <c r="AI13" s="160">
        <f>N13</f>
        <v>200</v>
      </c>
      <c r="AJ13" s="246">
        <f>O13</f>
        <v>200</v>
      </c>
    </row>
    <row r="14" spans="1:40" ht="15.75" thickBot="1" x14ac:dyDescent="0.3">
      <c r="A14" s="35"/>
      <c r="B14" s="80"/>
      <c r="C14" s="7"/>
      <c r="D14" s="21"/>
      <c r="E14" s="7"/>
      <c r="F14" s="7"/>
      <c r="G14" s="7"/>
      <c r="H14" s="80"/>
      <c r="I14" s="204"/>
      <c r="J14" s="24"/>
      <c r="K14" s="47"/>
      <c r="L14" s="21"/>
      <c r="M14" s="30"/>
      <c r="N14" s="30"/>
      <c r="O14" s="175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61"/>
      <c r="AJ14" s="243"/>
    </row>
    <row r="15" spans="1:40" ht="7.15" customHeight="1" thickBot="1" x14ac:dyDescent="0.3">
      <c r="A15" s="63"/>
      <c r="B15" s="129"/>
      <c r="C15" s="64"/>
      <c r="D15" s="65"/>
      <c r="E15" s="64"/>
      <c r="F15" s="64"/>
      <c r="G15" s="64"/>
      <c r="H15" s="64"/>
      <c r="I15" s="201"/>
      <c r="J15" s="66"/>
      <c r="K15" s="67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135"/>
      <c r="AI15" s="155"/>
      <c r="AJ15" s="241"/>
    </row>
    <row r="16" spans="1:40" s="193" customFormat="1" ht="60.75" thickBot="1" x14ac:dyDescent="0.3">
      <c r="A16" s="184" t="s">
        <v>64</v>
      </c>
      <c r="B16" s="185" t="s">
        <v>25</v>
      </c>
      <c r="C16" s="186" t="s">
        <v>10</v>
      </c>
      <c r="D16" s="187">
        <v>43649</v>
      </c>
      <c r="E16" s="185" t="s">
        <v>17</v>
      </c>
      <c r="F16" s="185"/>
      <c r="G16" s="185"/>
      <c r="H16" s="186" t="s">
        <v>73</v>
      </c>
      <c r="I16" s="205" t="s">
        <v>13</v>
      </c>
      <c r="J16" s="188">
        <v>160</v>
      </c>
      <c r="K16" s="51" t="s">
        <v>56</v>
      </c>
      <c r="L16" s="189">
        <f>IF(L$3&gt;VALUE(RIGHT($K16,4)),$J16,)</f>
        <v>0</v>
      </c>
      <c r="M16" s="189">
        <f>IF(M$3&gt;VALUE(RIGHT($K16,4)),$J16,)</f>
        <v>0</v>
      </c>
      <c r="N16" s="190">
        <f>IF(N$3&gt;VALUE(RIGHT($K16,4)),$J16,)</f>
        <v>160</v>
      </c>
      <c r="O16" s="191">
        <f>IF(O$3&gt;VALUE(RIGHT($K16,4)),$J16,)</f>
        <v>160</v>
      </c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87"/>
      <c r="AB16" s="187"/>
      <c r="AC16" s="187"/>
      <c r="AD16" s="187"/>
      <c r="AE16" s="187"/>
      <c r="AF16" s="187"/>
      <c r="AG16" s="187"/>
      <c r="AH16" s="192"/>
      <c r="AI16" s="183">
        <f>N16</f>
        <v>160</v>
      </c>
      <c r="AJ16" s="246">
        <f>O16</f>
        <v>160</v>
      </c>
    </row>
    <row r="17" spans="1:36" ht="15.75" thickBot="1" x14ac:dyDescent="0.3">
      <c r="A17" s="35"/>
      <c r="B17" s="80"/>
      <c r="C17" s="7"/>
      <c r="D17" s="21"/>
      <c r="E17" s="7"/>
      <c r="F17" s="7"/>
      <c r="G17" s="7"/>
      <c r="H17" s="7"/>
      <c r="I17" s="204"/>
      <c r="J17" s="24"/>
      <c r="K17" s="48"/>
      <c r="L17" s="21"/>
      <c r="M17" s="30"/>
      <c r="N17" s="30"/>
      <c r="O17" s="175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61"/>
      <c r="AJ17" s="243"/>
    </row>
    <row r="18" spans="1:36" ht="7.15" customHeight="1" thickBot="1" x14ac:dyDescent="0.3">
      <c r="A18" s="63"/>
      <c r="B18" s="129"/>
      <c r="C18" s="64"/>
      <c r="D18" s="65"/>
      <c r="E18" s="64"/>
      <c r="F18" s="64"/>
      <c r="G18" s="64"/>
      <c r="H18" s="64"/>
      <c r="I18" s="201"/>
      <c r="J18" s="66"/>
      <c r="K18" s="67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135"/>
      <c r="AI18" s="155"/>
      <c r="AJ18" s="241"/>
    </row>
    <row r="19" spans="1:36" s="36" customFormat="1" ht="57" customHeight="1" x14ac:dyDescent="0.25">
      <c r="A19" s="177" t="s">
        <v>47</v>
      </c>
      <c r="B19" s="41" t="s">
        <v>26</v>
      </c>
      <c r="C19" s="178" t="s">
        <v>10</v>
      </c>
      <c r="D19" s="42">
        <v>44245</v>
      </c>
      <c r="E19" s="41" t="s">
        <v>17</v>
      </c>
      <c r="F19" s="41"/>
      <c r="G19" s="41"/>
      <c r="H19" s="81" t="s">
        <v>62</v>
      </c>
      <c r="I19" s="206" t="s">
        <v>13</v>
      </c>
      <c r="J19" s="101">
        <v>60</v>
      </c>
      <c r="K19" s="51">
        <v>44541</v>
      </c>
      <c r="L19" s="104">
        <f>IF(L$3&gt;VALUE(RIGHT($K19,4)),$J19,)</f>
        <v>0</v>
      </c>
      <c r="M19" s="104">
        <f>IF(M$3&gt;VALUE(RIGHT($K19,4)),$J19,)</f>
        <v>0</v>
      </c>
      <c r="N19" s="104">
        <f>IF(N$3&gt;VALUE(RIGHT($K19,4)),$J19,)</f>
        <v>0</v>
      </c>
      <c r="O19" s="179">
        <f>$J19</f>
        <v>60</v>
      </c>
      <c r="P19" s="106"/>
      <c r="Q19" s="106"/>
      <c r="R19" s="106"/>
      <c r="S19" s="108"/>
      <c r="T19" s="180"/>
      <c r="U19" s="180"/>
      <c r="V19" s="180"/>
      <c r="W19" s="180"/>
      <c r="X19" s="181"/>
      <c r="Y19" s="180"/>
      <c r="Z19" s="180"/>
      <c r="AA19" s="180"/>
      <c r="AB19" s="180"/>
      <c r="AC19" s="181"/>
      <c r="AD19" s="180"/>
      <c r="AE19" s="180"/>
      <c r="AF19" s="180"/>
      <c r="AG19" s="180"/>
      <c r="AH19" s="182"/>
      <c r="AI19" s="162">
        <f>N19</f>
        <v>0</v>
      </c>
      <c r="AJ19" s="243">
        <f>O19</f>
        <v>60</v>
      </c>
    </row>
    <row r="20" spans="1:36" ht="7.15" customHeight="1" thickBot="1" x14ac:dyDescent="0.3">
      <c r="A20" s="63"/>
      <c r="B20" s="129"/>
      <c r="C20" s="64"/>
      <c r="D20" s="65"/>
      <c r="E20" s="64"/>
      <c r="F20" s="64"/>
      <c r="G20" s="64"/>
      <c r="H20" s="64"/>
      <c r="I20" s="201"/>
      <c r="J20" s="66"/>
      <c r="K20" s="67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135"/>
      <c r="AI20" s="155"/>
      <c r="AJ20" s="241"/>
    </row>
    <row r="21" spans="1:36" s="36" customFormat="1" ht="105" x14ac:dyDescent="0.25">
      <c r="A21" s="99" t="s">
        <v>38</v>
      </c>
      <c r="B21" s="131" t="s">
        <v>37</v>
      </c>
      <c r="C21" s="100" t="s">
        <v>27</v>
      </c>
      <c r="D21" s="88">
        <v>44279</v>
      </c>
      <c r="E21" s="89" t="s">
        <v>61</v>
      </c>
      <c r="F21" s="89"/>
      <c r="G21" s="89"/>
      <c r="H21" s="90" t="s">
        <v>60</v>
      </c>
      <c r="I21" s="207" t="s">
        <v>24</v>
      </c>
      <c r="J21" s="91">
        <v>0.04</v>
      </c>
      <c r="K21" s="92">
        <v>44536</v>
      </c>
      <c r="L21" s="103">
        <f>IF(L$3&gt;VALUE(RIGHT($K21,4)),$J21*L22,)</f>
        <v>0</v>
      </c>
      <c r="M21" s="103">
        <f>IF(M$3&gt;VALUE(RIGHT($K21,4)),$J21*M22,)</f>
        <v>0</v>
      </c>
      <c r="N21" s="105">
        <f>IF(O$3&gt;VALUE(RIGHT($K21,4)),$J21*N22,)</f>
        <v>0</v>
      </c>
      <c r="O21" s="174">
        <f>IF(O$3&gt;VALUE(RIGHT($K21,4)),,$J21*N22)</f>
        <v>201.8</v>
      </c>
      <c r="P21" s="75">
        <f t="shared" ref="P21:AF21" si="1">IF(P$3&gt;VALUE(RIGHT($K21,4)),,$J21*P22)</f>
        <v>0</v>
      </c>
      <c r="Q21" s="75">
        <f t="shared" si="1"/>
        <v>0</v>
      </c>
      <c r="R21" s="75">
        <f t="shared" si="1"/>
        <v>0</v>
      </c>
      <c r="S21" s="75">
        <f t="shared" si="1"/>
        <v>0</v>
      </c>
      <c r="T21" s="75">
        <f t="shared" si="1"/>
        <v>0</v>
      </c>
      <c r="U21" s="75">
        <f t="shared" si="1"/>
        <v>0</v>
      </c>
      <c r="V21" s="75">
        <f t="shared" si="1"/>
        <v>0</v>
      </c>
      <c r="W21" s="75">
        <f t="shared" si="1"/>
        <v>0</v>
      </c>
      <c r="X21" s="75">
        <f t="shared" si="1"/>
        <v>0</v>
      </c>
      <c r="Y21" s="75">
        <f t="shared" si="1"/>
        <v>0</v>
      </c>
      <c r="Z21" s="75">
        <f t="shared" si="1"/>
        <v>0</v>
      </c>
      <c r="AA21" s="75">
        <f t="shared" si="1"/>
        <v>0</v>
      </c>
      <c r="AB21" s="75">
        <f t="shared" si="1"/>
        <v>0</v>
      </c>
      <c r="AC21" s="75">
        <f t="shared" si="1"/>
        <v>0</v>
      </c>
      <c r="AD21" s="75">
        <f t="shared" si="1"/>
        <v>0</v>
      </c>
      <c r="AE21" s="75">
        <f t="shared" si="1"/>
        <v>0</v>
      </c>
      <c r="AF21" s="75">
        <f t="shared" si="1"/>
        <v>0</v>
      </c>
      <c r="AG21" s="124"/>
      <c r="AH21" s="124"/>
      <c r="AI21" s="162"/>
      <c r="AJ21" s="242">
        <f>O21</f>
        <v>201.8</v>
      </c>
    </row>
    <row r="22" spans="1:36" ht="32.25" customHeight="1" thickBot="1" x14ac:dyDescent="0.3">
      <c r="A22" s="97"/>
      <c r="B22" s="132"/>
      <c r="C22" s="98"/>
      <c r="D22" s="93"/>
      <c r="E22" s="94"/>
      <c r="F22" s="94"/>
      <c r="G22" s="94"/>
      <c r="H22" s="95"/>
      <c r="I22" s="70"/>
      <c r="J22" s="71"/>
      <c r="K22" s="96" t="s">
        <v>58</v>
      </c>
      <c r="L22" s="79"/>
      <c r="M22" s="79"/>
      <c r="N22" s="176">
        <v>5045</v>
      </c>
      <c r="O22" s="176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140"/>
      <c r="AI22" s="163" t="s">
        <v>14</v>
      </c>
      <c r="AJ22" s="149"/>
    </row>
    <row r="23" spans="1:36" ht="7.15" customHeight="1" thickBot="1" x14ac:dyDescent="0.3">
      <c r="A23" s="63"/>
      <c r="B23" s="129"/>
      <c r="C23" s="64"/>
      <c r="D23" s="65"/>
      <c r="E23" s="64"/>
      <c r="F23" s="64"/>
      <c r="G23" s="64"/>
      <c r="H23" s="64"/>
      <c r="I23" s="201"/>
      <c r="J23" s="66"/>
      <c r="K23" s="67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135"/>
      <c r="AI23" s="155"/>
      <c r="AJ23" s="148"/>
    </row>
    <row r="24" spans="1:36" s="36" customFormat="1" x14ac:dyDescent="0.25">
      <c r="A24" s="99"/>
      <c r="B24" s="131"/>
      <c r="C24" s="100"/>
      <c r="D24" s="88"/>
      <c r="E24" s="89"/>
      <c r="F24" s="89"/>
      <c r="G24" s="89"/>
      <c r="H24" s="90"/>
      <c r="I24" s="207"/>
      <c r="J24" s="91"/>
      <c r="K24" s="92"/>
      <c r="L24" s="103"/>
      <c r="M24" s="103"/>
      <c r="N24" s="10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124"/>
      <c r="AH24" s="124"/>
      <c r="AI24" s="164"/>
      <c r="AJ24" s="150"/>
    </row>
    <row r="25" spans="1:36" ht="32.25" customHeight="1" thickBot="1" x14ac:dyDescent="0.3">
      <c r="A25" s="97"/>
      <c r="B25" s="132"/>
      <c r="C25" s="98"/>
      <c r="D25" s="93"/>
      <c r="E25" s="94"/>
      <c r="F25" s="94"/>
      <c r="G25" s="94"/>
      <c r="H25" s="95"/>
      <c r="I25" s="70"/>
      <c r="J25" s="71"/>
      <c r="K25" s="96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140"/>
      <c r="AI25" s="163"/>
      <c r="AJ25" s="149"/>
    </row>
    <row r="26" spans="1:36" ht="7.15" customHeight="1" thickBot="1" x14ac:dyDescent="0.3">
      <c r="A26" s="63"/>
      <c r="B26" s="129"/>
      <c r="C26" s="64"/>
      <c r="D26" s="65"/>
      <c r="E26" s="64"/>
      <c r="F26" s="64"/>
      <c r="G26" s="64"/>
      <c r="H26" s="64"/>
      <c r="I26" s="201"/>
      <c r="J26" s="66"/>
      <c r="K26" s="67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135"/>
      <c r="AI26" s="155"/>
      <c r="AJ26" s="148"/>
    </row>
    <row r="27" spans="1:36" s="36" customFormat="1" x14ac:dyDescent="0.25">
      <c r="A27" s="99"/>
      <c r="B27" s="131"/>
      <c r="C27" s="100"/>
      <c r="D27" s="88"/>
      <c r="E27" s="89"/>
      <c r="F27" s="89"/>
      <c r="G27" s="89"/>
      <c r="H27" s="90"/>
      <c r="I27" s="207"/>
      <c r="J27" s="91"/>
      <c r="K27" s="92"/>
      <c r="L27" s="103"/>
      <c r="M27" s="103"/>
      <c r="N27" s="10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124"/>
      <c r="AH27" s="124"/>
      <c r="AI27" s="164"/>
      <c r="AJ27" s="150"/>
    </row>
    <row r="28" spans="1:36" ht="32.25" customHeight="1" thickBot="1" x14ac:dyDescent="0.3">
      <c r="A28" s="97"/>
      <c r="B28" s="132"/>
      <c r="C28" s="98"/>
      <c r="D28" s="93"/>
      <c r="E28" s="94"/>
      <c r="F28" s="94"/>
      <c r="G28" s="94"/>
      <c r="H28" s="95"/>
      <c r="I28" s="70"/>
      <c r="J28" s="71"/>
      <c r="K28" s="96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140"/>
      <c r="AI28" s="163"/>
      <c r="AJ28" s="149"/>
    </row>
    <row r="29" spans="1:36" ht="7.15" customHeight="1" thickBot="1" x14ac:dyDescent="0.3">
      <c r="A29" s="63"/>
      <c r="B29" s="129"/>
      <c r="C29" s="64"/>
      <c r="D29" s="65"/>
      <c r="E29" s="64"/>
      <c r="F29" s="64"/>
      <c r="G29" s="64"/>
      <c r="H29" s="64"/>
      <c r="I29" s="201"/>
      <c r="J29" s="66"/>
      <c r="K29" s="67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135"/>
      <c r="AI29" s="155"/>
      <c r="AJ29" s="148"/>
    </row>
    <row r="30" spans="1:36" s="36" customFormat="1" x14ac:dyDescent="0.25">
      <c r="A30" s="99"/>
      <c r="B30" s="131"/>
      <c r="C30" s="100"/>
      <c r="D30" s="88"/>
      <c r="E30" s="89"/>
      <c r="F30" s="89"/>
      <c r="G30" s="89"/>
      <c r="H30" s="90"/>
      <c r="I30" s="207"/>
      <c r="J30" s="91"/>
      <c r="K30" s="92"/>
      <c r="L30" s="103"/>
      <c r="M30" s="103"/>
      <c r="N30" s="10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124"/>
      <c r="AH30" s="124"/>
      <c r="AI30" s="164"/>
      <c r="AJ30" s="150"/>
    </row>
    <row r="31" spans="1:36" s="36" customFormat="1" ht="35.25" customHeight="1" x14ac:dyDescent="0.25">
      <c r="A31" s="110"/>
      <c r="B31" s="133"/>
      <c r="C31" s="111"/>
      <c r="D31" s="82"/>
      <c r="E31" s="83"/>
      <c r="F31" s="83"/>
      <c r="G31" s="83"/>
      <c r="H31" s="84"/>
      <c r="I31" s="208"/>
      <c r="J31" s="85"/>
      <c r="K31" s="86"/>
      <c r="L31" s="103"/>
      <c r="M31" s="103"/>
      <c r="N31" s="10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124"/>
      <c r="AH31" s="124"/>
      <c r="AI31" s="162"/>
      <c r="AJ31" s="87"/>
    </row>
    <row r="32" spans="1:36" ht="7.15" customHeight="1" x14ac:dyDescent="0.25">
      <c r="A32" s="63"/>
      <c r="B32" s="129"/>
      <c r="C32" s="64"/>
      <c r="D32" s="65"/>
      <c r="E32" s="64"/>
      <c r="F32" s="64"/>
      <c r="G32" s="64"/>
      <c r="H32" s="64"/>
      <c r="I32" s="201"/>
      <c r="J32" s="66"/>
      <c r="K32" s="67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135"/>
      <c r="AI32" s="155"/>
      <c r="AJ32" s="148"/>
    </row>
    <row r="33" spans="1:36" s="36" customFormat="1" ht="10.5" customHeight="1" thickBot="1" x14ac:dyDescent="0.3">
      <c r="A33" s="112"/>
      <c r="B33" s="134"/>
      <c r="C33" s="113"/>
      <c r="D33" s="114"/>
      <c r="E33" s="115"/>
      <c r="F33" s="115"/>
      <c r="G33" s="115"/>
      <c r="H33" s="116"/>
      <c r="I33" s="209"/>
      <c r="J33" s="117"/>
      <c r="K33" s="118"/>
      <c r="L33" s="119"/>
      <c r="M33" s="119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5"/>
      <c r="AH33" s="125"/>
      <c r="AI33" s="165"/>
      <c r="AJ33" s="121"/>
    </row>
    <row r="34" spans="1:36" ht="32.25" customHeight="1" thickTop="1" thickBot="1" x14ac:dyDescent="0.3">
      <c r="A34" s="97"/>
      <c r="B34" s="132"/>
      <c r="C34" s="98"/>
      <c r="D34" s="93"/>
      <c r="E34" s="94"/>
      <c r="F34" s="94"/>
      <c r="G34" s="94"/>
      <c r="H34" s="95"/>
      <c r="I34" s="70"/>
      <c r="J34" s="71"/>
      <c r="K34" s="96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109"/>
      <c r="AH34" s="109"/>
      <c r="AI34" s="166">
        <f>SUM(AI4:AI33)</f>
        <v>822.64</v>
      </c>
      <c r="AJ34" s="151">
        <f>SUM(AJ4:AJ33)</f>
        <v>925.16000000000008</v>
      </c>
    </row>
    <row r="35" spans="1:36" ht="16.5" customHeight="1" thickBot="1" x14ac:dyDescent="0.3">
      <c r="A35" s="31"/>
      <c r="B35" s="43"/>
      <c r="C35" s="31"/>
      <c r="D35" s="32"/>
      <c r="E35" s="31"/>
      <c r="F35" s="31"/>
      <c r="G35" s="31"/>
      <c r="H35" s="44"/>
      <c r="I35" s="210"/>
      <c r="J35" s="33"/>
      <c r="K35" s="49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145"/>
    </row>
    <row r="36" spans="1:36" s="36" customFormat="1" ht="48" customHeight="1" thickBot="1" x14ac:dyDescent="0.3">
      <c r="A36" s="217" t="s">
        <v>39</v>
      </c>
      <c r="B36" s="218" t="s">
        <v>15</v>
      </c>
      <c r="C36" s="219" t="s">
        <v>10</v>
      </c>
      <c r="D36" s="220">
        <v>43034</v>
      </c>
      <c r="E36" s="221" t="s">
        <v>11</v>
      </c>
      <c r="F36" s="221"/>
      <c r="G36" s="229" t="s">
        <v>71</v>
      </c>
      <c r="H36" s="222" t="s">
        <v>70</v>
      </c>
      <c r="I36" s="223"/>
      <c r="J36" s="224">
        <v>0</v>
      </c>
      <c r="K36" s="225">
        <v>43034</v>
      </c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26"/>
      <c r="Z36" s="226"/>
      <c r="AA36" s="226"/>
      <c r="AB36" s="226"/>
      <c r="AC36" s="226"/>
      <c r="AD36" s="226"/>
      <c r="AE36" s="226"/>
      <c r="AF36" s="226"/>
      <c r="AG36" s="226"/>
      <c r="AH36" s="227"/>
      <c r="AI36" s="228">
        <v>0</v>
      </c>
    </row>
    <row r="37" spans="1:36" ht="7.15" customHeight="1" thickBot="1" x14ac:dyDescent="0.3">
      <c r="A37" s="63"/>
      <c r="B37" s="129"/>
      <c r="C37" s="64"/>
      <c r="D37" s="65"/>
      <c r="E37" s="64"/>
      <c r="F37" s="64"/>
      <c r="G37" s="64"/>
      <c r="H37" s="64"/>
      <c r="I37" s="201"/>
      <c r="J37" s="66"/>
      <c r="K37" s="67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135"/>
      <c r="AI37" s="143"/>
      <c r="AJ37" s="68"/>
    </row>
    <row r="38" spans="1:36" ht="40.5" customHeight="1" thickBot="1" x14ac:dyDescent="0.3">
      <c r="A38" s="27" t="s">
        <v>40</v>
      </c>
      <c r="B38" s="17" t="s">
        <v>16</v>
      </c>
      <c r="C38" s="15" t="s">
        <v>10</v>
      </c>
      <c r="D38" s="16">
        <v>43026</v>
      </c>
      <c r="E38" s="15" t="s">
        <v>17</v>
      </c>
      <c r="F38" s="15"/>
      <c r="G38" s="15"/>
      <c r="H38" s="11" t="s">
        <v>18</v>
      </c>
      <c r="I38" s="211"/>
      <c r="J38" s="25">
        <v>0</v>
      </c>
      <c r="K38" s="50" t="s">
        <v>28</v>
      </c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41"/>
      <c r="AI38" s="144">
        <v>0</v>
      </c>
    </row>
    <row r="39" spans="1:36" ht="7.15" customHeight="1" thickBot="1" x14ac:dyDescent="0.3">
      <c r="A39" s="63"/>
      <c r="B39" s="129"/>
      <c r="C39" s="64"/>
      <c r="D39" s="65"/>
      <c r="E39" s="64"/>
      <c r="F39" s="64"/>
      <c r="G39" s="64"/>
      <c r="H39" s="64"/>
      <c r="I39" s="201"/>
      <c r="J39" s="66"/>
      <c r="K39" s="67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135"/>
      <c r="AI39" s="143"/>
      <c r="AJ39" s="68"/>
    </row>
    <row r="40" spans="1:36" ht="45.75" thickBot="1" x14ac:dyDescent="0.3">
      <c r="A40" s="27" t="s">
        <v>46</v>
      </c>
      <c r="B40" s="17" t="s">
        <v>19</v>
      </c>
      <c r="C40" s="15" t="s">
        <v>10</v>
      </c>
      <c r="D40" s="16">
        <v>42935</v>
      </c>
      <c r="E40" s="15" t="s">
        <v>17</v>
      </c>
      <c r="F40" s="15"/>
      <c r="G40" s="15"/>
      <c r="H40" s="11" t="s">
        <v>18</v>
      </c>
      <c r="I40" s="211"/>
      <c r="J40" s="25">
        <v>0</v>
      </c>
      <c r="K40" s="50" t="s">
        <v>29</v>
      </c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41"/>
      <c r="AI40" s="144">
        <v>0</v>
      </c>
    </row>
    <row r="41" spans="1:36" ht="7.15" customHeight="1" thickBot="1" x14ac:dyDescent="0.3">
      <c r="A41" s="63"/>
      <c r="B41" s="129"/>
      <c r="C41" s="64"/>
      <c r="D41" s="65"/>
      <c r="E41" s="64"/>
      <c r="F41" s="64"/>
      <c r="G41" s="64"/>
      <c r="H41" s="64"/>
      <c r="I41" s="201"/>
      <c r="J41" s="66"/>
      <c r="K41" s="67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135"/>
      <c r="AI41" s="143"/>
      <c r="AJ41" s="68"/>
    </row>
    <row r="42" spans="1:36" ht="45.75" thickBot="1" x14ac:dyDescent="0.3">
      <c r="A42" s="26" t="s">
        <v>41</v>
      </c>
      <c r="B42" s="40" t="s">
        <v>16</v>
      </c>
      <c r="C42" s="4" t="s">
        <v>10</v>
      </c>
      <c r="D42" s="20">
        <v>43026</v>
      </c>
      <c r="E42" s="4" t="s">
        <v>17</v>
      </c>
      <c r="F42" s="4"/>
      <c r="G42" s="4"/>
      <c r="H42" s="9" t="s">
        <v>18</v>
      </c>
      <c r="I42" s="199"/>
      <c r="J42" s="23">
        <v>0</v>
      </c>
      <c r="K42" s="46" t="s">
        <v>30</v>
      </c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42"/>
      <c r="AI42" s="144">
        <v>0</v>
      </c>
    </row>
    <row r="43" spans="1:36" ht="7.15" customHeight="1" thickBot="1" x14ac:dyDescent="0.3">
      <c r="A43" s="63"/>
      <c r="B43" s="129"/>
      <c r="C43" s="64"/>
      <c r="D43" s="65"/>
      <c r="E43" s="64"/>
      <c r="F43" s="64"/>
      <c r="G43" s="64"/>
      <c r="H43" s="64"/>
      <c r="I43" s="201"/>
      <c r="J43" s="66"/>
      <c r="K43" s="67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135"/>
      <c r="AI43" s="143"/>
      <c r="AJ43" s="68"/>
    </row>
    <row r="44" spans="1:36" ht="45.75" thickBot="1" x14ac:dyDescent="0.3">
      <c r="A44" s="26" t="s">
        <v>42</v>
      </c>
      <c r="B44" s="40" t="s">
        <v>20</v>
      </c>
      <c r="C44" s="4" t="s">
        <v>10</v>
      </c>
      <c r="D44" s="20">
        <v>42909</v>
      </c>
      <c r="E44" s="5" t="s">
        <v>11</v>
      </c>
      <c r="F44" s="5"/>
      <c r="G44" s="5"/>
      <c r="H44" s="9" t="s">
        <v>18</v>
      </c>
      <c r="I44" s="199"/>
      <c r="J44" s="23">
        <v>0</v>
      </c>
      <c r="K44" s="46" t="s">
        <v>31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42"/>
      <c r="AI44" s="146">
        <v>0</v>
      </c>
    </row>
    <row r="45" spans="1:36" ht="7.15" customHeight="1" thickBot="1" x14ac:dyDescent="0.3">
      <c r="A45" s="63"/>
      <c r="B45" s="129"/>
      <c r="C45" s="64"/>
      <c r="D45" s="65"/>
      <c r="E45" s="64"/>
      <c r="F45" s="64"/>
      <c r="G45" s="64"/>
      <c r="H45" s="64"/>
      <c r="I45" s="201"/>
      <c r="J45" s="66"/>
      <c r="K45" s="67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135"/>
      <c r="AI45" s="143"/>
      <c r="AJ45" s="68"/>
    </row>
    <row r="46" spans="1:36" ht="45.75" thickBot="1" x14ac:dyDescent="0.3">
      <c r="A46" s="26" t="s">
        <v>43</v>
      </c>
      <c r="B46" s="40" t="s">
        <v>20</v>
      </c>
      <c r="C46" s="4" t="s">
        <v>10</v>
      </c>
      <c r="D46" s="20">
        <v>42909</v>
      </c>
      <c r="E46" s="5" t="s">
        <v>11</v>
      </c>
      <c r="F46" s="5"/>
      <c r="G46" s="5"/>
      <c r="H46" s="9" t="s">
        <v>18</v>
      </c>
      <c r="I46" s="199"/>
      <c r="J46" s="23">
        <v>0</v>
      </c>
      <c r="K46" s="46" t="s">
        <v>31</v>
      </c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42"/>
      <c r="AI46" s="144">
        <v>0</v>
      </c>
    </row>
    <row r="47" spans="1:36" ht="7.15" customHeight="1" thickBot="1" x14ac:dyDescent="0.3">
      <c r="A47" s="63"/>
      <c r="B47" s="129"/>
      <c r="C47" s="64"/>
      <c r="D47" s="65"/>
      <c r="E47" s="64"/>
      <c r="F47" s="64"/>
      <c r="G47" s="64"/>
      <c r="H47" s="64"/>
      <c r="I47" s="201"/>
      <c r="J47" s="66"/>
      <c r="K47" s="67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135"/>
      <c r="AI47" s="143"/>
      <c r="AJ47" s="68"/>
    </row>
    <row r="48" spans="1:36" ht="45.75" thickBot="1" x14ac:dyDescent="0.3">
      <c r="A48" s="26" t="s">
        <v>44</v>
      </c>
      <c r="B48" s="40" t="s">
        <v>21</v>
      </c>
      <c r="C48" s="4" t="s">
        <v>10</v>
      </c>
      <c r="D48" s="20">
        <v>42972</v>
      </c>
      <c r="E48" s="4" t="s">
        <v>17</v>
      </c>
      <c r="F48" s="4"/>
      <c r="G48" s="4"/>
      <c r="H48" s="9" t="s">
        <v>18</v>
      </c>
      <c r="I48" s="199"/>
      <c r="J48" s="23"/>
      <c r="K48" s="46" t="s">
        <v>32</v>
      </c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42"/>
      <c r="AI48" s="144">
        <v>0</v>
      </c>
    </row>
    <row r="49" spans="1:36" ht="7.15" customHeight="1" thickBot="1" x14ac:dyDescent="0.3">
      <c r="A49" s="63"/>
      <c r="B49" s="129"/>
      <c r="C49" s="64"/>
      <c r="D49" s="65"/>
      <c r="E49" s="64"/>
      <c r="F49" s="64"/>
      <c r="G49" s="64"/>
      <c r="H49" s="64"/>
      <c r="I49" s="201"/>
      <c r="J49" s="66"/>
      <c r="K49" s="67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135"/>
      <c r="AI49" s="143"/>
      <c r="AJ49" s="68"/>
    </row>
    <row r="50" spans="1:36" ht="45.75" thickBot="1" x14ac:dyDescent="0.3">
      <c r="A50" s="26" t="s">
        <v>45</v>
      </c>
      <c r="B50" s="40" t="s">
        <v>21</v>
      </c>
      <c r="C50" s="4" t="s">
        <v>10</v>
      </c>
      <c r="D50" s="20">
        <v>42975</v>
      </c>
      <c r="E50" s="4" t="s">
        <v>17</v>
      </c>
      <c r="F50" s="4"/>
      <c r="G50" s="4"/>
      <c r="H50" s="9" t="s">
        <v>18</v>
      </c>
      <c r="I50" s="199"/>
      <c r="J50" s="23">
        <v>0</v>
      </c>
      <c r="K50" s="46" t="s">
        <v>33</v>
      </c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42"/>
      <c r="AI50" s="144">
        <v>0</v>
      </c>
    </row>
    <row r="51" spans="1:36" ht="6" customHeight="1" x14ac:dyDescent="0.25">
      <c r="A51" s="63"/>
      <c r="B51" s="129"/>
      <c r="C51" s="64"/>
      <c r="D51" s="65"/>
      <c r="E51" s="64"/>
      <c r="F51" s="64"/>
      <c r="G51" s="64"/>
      <c r="H51" s="64"/>
      <c r="I51" s="64"/>
      <c r="J51" s="66"/>
      <c r="K51" s="67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6"/>
      <c r="AJ51" s="68"/>
    </row>
  </sheetData>
  <mergeCells count="3">
    <mergeCell ref="H10:H11"/>
    <mergeCell ref="A7:A8"/>
    <mergeCell ref="A4:A5"/>
  </mergeCells>
  <pageMargins left="0.23622047244094491" right="0.23622047244094491" top="0.39370078740157483" bottom="0.39370078740157483" header="0" footer="0"/>
  <pageSetup paperSize="9" scale="75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7" zoomScaleNormal="100" workbookViewId="0">
      <selection activeCell="B57" activeCellId="1" sqref="F61:F62 B57"/>
    </sheetView>
  </sheetViews>
  <sheetFormatPr baseColWidth="10" defaultColWidth="10.7109375" defaultRowHeight="15" x14ac:dyDescent="0.25"/>
  <sheetData/>
  <pageMargins left="0.51180555555555496" right="0.51180555555555496" top="0.55138888888888904" bottom="0.55138888888888904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Id="1" sqref="F61:F62 A1"/>
    </sheetView>
  </sheetViews>
  <sheetFormatPr baseColWidth="10" defaultColWidth="10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Mireille</cp:lastModifiedBy>
  <cp:revision>23</cp:revision>
  <cp:lastPrinted>2022-01-02T17:40:27Z</cp:lastPrinted>
  <dcterms:created xsi:type="dcterms:W3CDTF">2006-09-12T15:06:44Z</dcterms:created>
  <dcterms:modified xsi:type="dcterms:W3CDTF">2022-07-04T17:45:10Z</dcterms:modified>
  <dc:language>fr-FR</dc:language>
</cp:coreProperties>
</file>